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19320" windowHeight="7875"/>
  </bookViews>
  <sheets>
    <sheet name="Figure 4.4 Print" sheetId="29" r:id="rId1"/>
    <sheet name="Figure 4.4 WSSR" sheetId="28" r:id="rId2"/>
  </sheets>
  <calcPr calcId="152511" concurrentCalc="0"/>
</workbook>
</file>

<file path=xl/calcChain.xml><?xml version="1.0" encoding="utf-8"?>
<calcChain xmlns="http://schemas.openxmlformats.org/spreadsheetml/2006/main">
  <c r="E32" i="28" l="1"/>
  <c r="C32" i="28"/>
  <c r="E31" i="28"/>
  <c r="C31" i="28"/>
  <c r="E30" i="28"/>
  <c r="C30" i="28"/>
  <c r="E29" i="28"/>
  <c r="C29" i="28"/>
  <c r="E28" i="28"/>
  <c r="C28" i="28"/>
  <c r="E27" i="28"/>
  <c r="C27" i="28"/>
  <c r="E26" i="28"/>
  <c r="C26" i="28"/>
  <c r="E25" i="28"/>
  <c r="C25" i="28"/>
  <c r="E24" i="28"/>
  <c r="C24" i="28"/>
  <c r="E23" i="28"/>
  <c r="C23" i="28"/>
  <c r="C15" i="28"/>
  <c r="D15" i="28"/>
  <c r="E15" i="28"/>
  <c r="C14" i="28"/>
  <c r="D14" i="28"/>
  <c r="C13" i="28"/>
  <c r="C12" i="28"/>
  <c r="D12" i="28"/>
  <c r="E12" i="28"/>
  <c r="D11" i="28"/>
  <c r="E11" i="28"/>
  <c r="C11" i="28"/>
  <c r="C8" i="28"/>
  <c r="C7" i="28"/>
  <c r="C6" i="28"/>
  <c r="D6" i="28"/>
  <c r="E6" i="28"/>
  <c r="C5" i="28"/>
  <c r="D5" i="28"/>
  <c r="E5" i="28"/>
  <c r="D24" i="28"/>
  <c r="Q24" i="28"/>
  <c r="D26" i="28"/>
  <c r="Q26" i="28"/>
  <c r="D28" i="28"/>
  <c r="Q28" i="28"/>
  <c r="D30" i="28"/>
  <c r="Q30" i="28"/>
  <c r="D32" i="28"/>
  <c r="Q32" i="28"/>
  <c r="D23" i="28"/>
  <c r="Q23" i="28"/>
  <c r="D25" i="28"/>
  <c r="Q25" i="28"/>
  <c r="D27" i="28"/>
  <c r="Q27" i="28"/>
  <c r="D29" i="28"/>
  <c r="Q29" i="28"/>
  <c r="D31" i="28"/>
  <c r="Q31" i="28"/>
  <c r="D8" i="28"/>
  <c r="E8" i="28"/>
  <c r="D13" i="28"/>
  <c r="E13" i="28"/>
  <c r="E14" i="28"/>
  <c r="D7" i="28"/>
  <c r="E7" i="28"/>
</calcChain>
</file>

<file path=xl/sharedStrings.xml><?xml version="1.0" encoding="utf-8"?>
<sst xmlns="http://schemas.openxmlformats.org/spreadsheetml/2006/main" count="66" uniqueCount="40">
  <si>
    <t>North Africa</t>
  </si>
  <si>
    <t>Sub-Saharan Africa</t>
  </si>
  <si>
    <t>North America</t>
  </si>
  <si>
    <t>Western Europe</t>
  </si>
  <si>
    <t>Central and Eastern Europe</t>
  </si>
  <si>
    <t>Asia and the Pacific</t>
  </si>
  <si>
    <t>Middle East</t>
  </si>
  <si>
    <t>Total</t>
  </si>
  <si>
    <t>Africa</t>
  </si>
  <si>
    <t>Latin America and the Caribbean</t>
  </si>
  <si>
    <t>General social assistance</t>
  </si>
  <si>
    <t>Public social protection for older persons</t>
  </si>
  <si>
    <t>Low income</t>
  </si>
  <si>
    <t>Medium income</t>
  </si>
  <si>
    <t>High income</t>
  </si>
  <si>
    <t xml:space="preserve">Social protection expenditure for older persons and other public social protection expenditure as a percentage of GDP 2009/2011 (weigted by population) </t>
  </si>
  <si>
    <t>Working age</t>
  </si>
  <si>
    <t>Health</t>
  </si>
  <si>
    <t>Unemployment</t>
  </si>
  <si>
    <t>Labour market programmes</t>
  </si>
  <si>
    <t>Maternity, Employment injury, disability, sickness</t>
  </si>
  <si>
    <t>Children</t>
  </si>
  <si>
    <t>Public social protection expenditure (% GDP) | Latest available - for regional estimates</t>
  </si>
  <si>
    <t xml:space="preserve">Social security expenditure as a percentage of GDP by main functions and by level of income (weighted by population) </t>
  </si>
  <si>
    <t>Public social protection for children</t>
  </si>
  <si>
    <t>Other public social protection (health, working age and older persons)</t>
  </si>
  <si>
    <t>Older persons</t>
  </si>
  <si>
    <t>Lower-middle income</t>
  </si>
  <si>
    <t>Upper-middle income</t>
  </si>
  <si>
    <t>Other public social protection (children, working age and health)</t>
  </si>
  <si>
    <t>World</t>
  </si>
  <si>
    <t>Share of persons aged 65 and above in total population</t>
  </si>
  <si>
    <t xml:space="preserve">  </t>
  </si>
  <si>
    <t>Non-health public social protection expenditure for older persons</t>
  </si>
  <si>
    <t>Other non-health public social protection expenditure (income security in working age and for children)</t>
  </si>
  <si>
    <t>Percentage of total non-health expenditure on income security for older persons</t>
  </si>
  <si>
    <t>Data for figure 4.4</t>
  </si>
  <si>
    <t>Expenditure for social protection benefits for Older persons</t>
  </si>
  <si>
    <t>Public non-health social protection expenditure on benefits for older persons, 2010/2011</t>
  </si>
  <si>
    <t>Sources: ILO social security inquiry;  World Bank pension database, ECLAC, ADB social protection index database, national sources for public non-health social protection expenditure on benefits for older persons. UN population prospected 2012 revision for population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</si>
</sst>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wrapText="1"/>
    </xf>
    <xf numFmtId="0" fontId="4" fillId="4" borderId="2" xfId="0" applyFont="1" applyFill="1" applyBorder="1" applyAlignment="1">
      <alignment wrapText="1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0" fontId="4" fillId="2" borderId="0" xfId="0" applyFont="1" applyFill="1"/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/>
    <xf numFmtId="164" fontId="3" fillId="3" borderId="3" xfId="0" applyNumberFormat="1" applyFont="1" applyFill="1" applyBorder="1" applyAlignment="1"/>
    <xf numFmtId="2" fontId="4" fillId="4" borderId="2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164" fontId="5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4" borderId="5" xfId="0" applyFont="1" applyFill="1" applyBorder="1" applyAlignment="1">
      <alignment wrapText="1"/>
    </xf>
    <xf numFmtId="2" fontId="4" fillId="4" borderId="5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165" fontId="0" fillId="2" borderId="0" xfId="1" applyNumberFormat="1" applyFont="1" applyFill="1"/>
    <xf numFmtId="164" fontId="4" fillId="4" borderId="2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164" fontId="4" fillId="4" borderId="6" xfId="0" applyNumberFormat="1" applyFont="1" applyFill="1" applyBorder="1" applyAlignment="1">
      <alignment wrapText="1"/>
    </xf>
    <xf numFmtId="2" fontId="4" fillId="4" borderId="6" xfId="0" applyNumberFormat="1" applyFont="1" applyFill="1" applyBorder="1" applyAlignment="1">
      <alignment wrapText="1"/>
    </xf>
    <xf numFmtId="2" fontId="4" fillId="6" borderId="2" xfId="0" applyNumberFormat="1" applyFont="1" applyFill="1" applyBorder="1" applyAlignment="1">
      <alignment wrapText="1"/>
    </xf>
    <xf numFmtId="0" fontId="7" fillId="2" borderId="0" xfId="0" applyFont="1" applyFill="1"/>
    <xf numFmtId="0" fontId="8" fillId="0" borderId="0" xfId="0" applyFont="1" applyAlignment="1">
      <alignment horizontal="left" vertic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8648198172309"/>
          <c:y val="0.37433390404370742"/>
          <c:w val="0.66387803218461272"/>
          <c:h val="0.49237596668077421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'Figure 4.4 WSSR'!$C$22</c:f>
              <c:strCache>
                <c:ptCount val="1"/>
                <c:pt idx="0">
                  <c:v>Non-health public social protection expenditure for older persons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56580427447037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WSSR'!$C$23:$C$32</c:f>
              <c:numCache>
                <c:formatCode>0.0</c:formatCode>
                <c:ptCount val="8"/>
                <c:pt idx="0">
                  <c:v>1.2996000000000001</c:v>
                </c:pt>
                <c:pt idx="1">
                  <c:v>1.9906999999999999</c:v>
                </c:pt>
                <c:pt idx="2">
                  <c:v>3.2787000000000002</c:v>
                </c:pt>
                <c:pt idx="3">
                  <c:v>4.6235999999999997</c:v>
                </c:pt>
                <c:pt idx="4">
                  <c:v>8.3089999999999993</c:v>
                </c:pt>
                <c:pt idx="5">
                  <c:v>6.6393000000000004</c:v>
                </c:pt>
                <c:pt idx="6">
                  <c:v>11.0732</c:v>
                </c:pt>
                <c:pt idx="7">
                  <c:v>3.2847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116764672"/>
        <c:axId val="122023296"/>
      </c:barChart>
      <c:barChart>
        <c:barDir val="bar"/>
        <c:grouping val="stacked"/>
        <c:varyColors val="0"/>
        <c:ser>
          <c:idx val="0"/>
          <c:order val="0"/>
          <c:tx>
            <c:strRef>
              <c:f>'Figure 4.4 WSSR'!$B$22</c:f>
              <c:strCache>
                <c:ptCount val="1"/>
                <c:pt idx="0">
                  <c:v>Share of persons aged 65 and above in total population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WSSR'!$B$23:$B$32</c:f>
              <c:numCache>
                <c:formatCode>General</c:formatCode>
                <c:ptCount val="8"/>
                <c:pt idx="0">
                  <c:v>3.7978999999999998</c:v>
                </c:pt>
                <c:pt idx="1">
                  <c:v>9.1067999999999998</c:v>
                </c:pt>
                <c:pt idx="2">
                  <c:v>4.9577999999999998</c:v>
                </c:pt>
                <c:pt idx="3">
                  <c:v>7.5503</c:v>
                </c:pt>
                <c:pt idx="4">
                  <c:v>14.3218</c:v>
                </c:pt>
                <c:pt idx="5">
                  <c:v>13.754099999999999</c:v>
                </c:pt>
                <c:pt idx="6">
                  <c:v>18.813400000000001</c:v>
                </c:pt>
                <c:pt idx="7">
                  <c:v>10.757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02364416"/>
        <c:axId val="171599360"/>
      </c:barChart>
      <c:catAx>
        <c:axId val="11676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3296"/>
        <c:crosses val="autoZero"/>
        <c:auto val="1"/>
        <c:lblAlgn val="ctr"/>
        <c:lblOffset val="100"/>
        <c:noMultiLvlLbl val="0"/>
      </c:catAx>
      <c:valAx>
        <c:axId val="122023296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48000440830165314"/>
              <c:y val="0.937464406937528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64672"/>
        <c:crosses val="autoZero"/>
        <c:crossBetween val="between"/>
      </c:valAx>
      <c:valAx>
        <c:axId val="171599360"/>
        <c:scaling>
          <c:orientation val="maxMin"/>
          <c:max val="20"/>
          <c:min val="-20"/>
        </c:scaling>
        <c:delete val="0"/>
        <c:axPos val="t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Share of older persons in total population (%)</a:t>
                </a:r>
              </a:p>
            </c:rich>
          </c:tx>
          <c:layout>
            <c:manualLayout>
              <c:xMode val="edge"/>
              <c:yMode val="edge"/>
              <c:x val="2.782110145207814E-2"/>
              <c:y val="0.207594495851127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02364416"/>
        <c:crosses val="max"/>
        <c:crossBetween val="between"/>
      </c:valAx>
      <c:catAx>
        <c:axId val="202364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159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043037423884399E-3"/>
          <c:y val="2.875254094365998E-2"/>
          <c:w val="0.88313673199609166"/>
          <c:h val="0.1499756527144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solidFill>
                  <a:schemeClr val="tx1"/>
                </a:solidFill>
                <a:effectLst/>
              </a:rPr>
              <a:t>Public non-health social protection expenditure on benefits for older persons, 2010/2011</a:t>
            </a:r>
            <a:endParaRPr lang="en-GB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0682457075378045E-2"/>
          <c:y val="7.992125984251969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78648198172309"/>
          <c:y val="0.42777783533637243"/>
          <c:w val="0.66387803218461272"/>
          <c:h val="0.4567466155546346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'Figure 4.4 WSSR'!$C$22</c:f>
              <c:strCache>
                <c:ptCount val="1"/>
                <c:pt idx="0">
                  <c:v>Non-health public social protection expenditure for older persons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56580427447037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WSSR'!$C$23:$C$32</c:f>
              <c:numCache>
                <c:formatCode>0.0</c:formatCode>
                <c:ptCount val="8"/>
                <c:pt idx="0">
                  <c:v>1.2996000000000001</c:v>
                </c:pt>
                <c:pt idx="1">
                  <c:v>1.9906999999999999</c:v>
                </c:pt>
                <c:pt idx="2">
                  <c:v>3.2787000000000002</c:v>
                </c:pt>
                <c:pt idx="3">
                  <c:v>4.6235999999999997</c:v>
                </c:pt>
                <c:pt idx="4">
                  <c:v>8.3089999999999993</c:v>
                </c:pt>
                <c:pt idx="5">
                  <c:v>6.6393000000000004</c:v>
                </c:pt>
                <c:pt idx="6">
                  <c:v>11.0732</c:v>
                </c:pt>
                <c:pt idx="7">
                  <c:v>3.2847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02799360"/>
        <c:axId val="203678080"/>
      </c:barChart>
      <c:barChart>
        <c:barDir val="bar"/>
        <c:grouping val="stacked"/>
        <c:varyColors val="0"/>
        <c:ser>
          <c:idx val="0"/>
          <c:order val="0"/>
          <c:tx>
            <c:strRef>
              <c:f>'Figure 4.4 WSSR'!$B$22</c:f>
              <c:strCache>
                <c:ptCount val="1"/>
                <c:pt idx="0">
                  <c:v>Share of persons aged 65 and above in total population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02619315442717E-3"/>
                  <c:y val="2.3364485981308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558974771010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1841485142824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175155103980682E-2"/>
                  <c:y val="2.4390201224846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60037933214553E-2"/>
                  <c:y val="-2.22239720034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WSSR'!$B$23:$B$32</c:f>
              <c:numCache>
                <c:formatCode>General</c:formatCode>
                <c:ptCount val="8"/>
                <c:pt idx="0">
                  <c:v>3.7978999999999998</c:v>
                </c:pt>
                <c:pt idx="1">
                  <c:v>9.1067999999999998</c:v>
                </c:pt>
                <c:pt idx="2">
                  <c:v>4.9577999999999998</c:v>
                </c:pt>
                <c:pt idx="3">
                  <c:v>7.5503</c:v>
                </c:pt>
                <c:pt idx="4">
                  <c:v>14.3218</c:v>
                </c:pt>
                <c:pt idx="5">
                  <c:v>13.754099999999999</c:v>
                </c:pt>
                <c:pt idx="6">
                  <c:v>18.813400000000001</c:v>
                </c:pt>
                <c:pt idx="7">
                  <c:v>10.757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06500608"/>
        <c:axId val="203680000"/>
      </c:barChart>
      <c:catAx>
        <c:axId val="20279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78080"/>
        <c:crosses val="autoZero"/>
        <c:auto val="1"/>
        <c:lblAlgn val="ctr"/>
        <c:lblOffset val="100"/>
        <c:noMultiLvlLbl val="0"/>
      </c:catAx>
      <c:valAx>
        <c:axId val="203678080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52392259369218197"/>
              <c:y val="0.949500794308606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99360"/>
        <c:crosses val="autoZero"/>
        <c:crossBetween val="between"/>
      </c:valAx>
      <c:valAx>
        <c:axId val="203680000"/>
        <c:scaling>
          <c:orientation val="maxMin"/>
          <c:max val="20"/>
          <c:min val="-20"/>
        </c:scaling>
        <c:delete val="0"/>
        <c:axPos val="t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Share of older persons in total population</a:t>
                </a:r>
              </a:p>
            </c:rich>
          </c:tx>
          <c:layout>
            <c:manualLayout>
              <c:xMode val="edge"/>
              <c:yMode val="edge"/>
              <c:x val="2.7821087096255824E-2"/>
              <c:y val="0.291577930679225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06500608"/>
        <c:crosses val="max"/>
        <c:crossBetween val="between"/>
      </c:valAx>
      <c:catAx>
        <c:axId val="206500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368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36393218704805E-2"/>
          <c:y val="0.16434634630951503"/>
          <c:w val="0.88313673199609166"/>
          <c:h val="0.10558319228787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.70866141732283472" right="0.70866141732283472" top="1.3385826771653544" bottom="1.3385826771653544" header="0.31496062992125984" footer="0.31496062992125984"/>
  <pageSetup paperSize="9"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8558" cy="499146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0.39656</cdr:x>
      <cdr:y>0.29573</cdr:y>
    </cdr:from>
    <cdr:to>
      <cdr:x>0.74902</cdr:x>
      <cdr:y>0.34617</cdr:y>
    </cdr:to>
    <cdr:sp macro="" textlink="">
      <cdr:nvSpPr>
        <cdr:cNvPr id="4" name="Rectangle 1"/>
        <cdr:cNvSpPr/>
      </cdr:nvSpPr>
      <cdr:spPr>
        <a:xfrm xmlns:a="http://schemas.openxmlformats.org/drawingml/2006/main">
          <a:off x="3674611" y="1475750"/>
          <a:ext cx="3265954" cy="2517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0.88711</cdr:y>
    </cdr:from>
    <cdr:to>
      <cdr:x>0.34153</cdr:x>
      <cdr:y>0.92878</cdr:y>
    </cdr:to>
    <cdr:sp macro="" textlink="">
      <cdr:nvSpPr>
        <cdr:cNvPr id="5" name="Rectangle 2"/>
        <cdr:cNvSpPr/>
      </cdr:nvSpPr>
      <cdr:spPr>
        <a:xfrm xmlns:a="http://schemas.openxmlformats.org/drawingml/2006/main">
          <a:off x="0" y="4426920"/>
          <a:ext cx="3164674" cy="2079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36</xdr:row>
      <xdr:rowOff>139700</xdr:rowOff>
    </xdr:from>
    <xdr:to>
      <xdr:col>10</xdr:col>
      <xdr:colOff>469900</xdr:colOff>
      <xdr:row>65</xdr:row>
      <xdr:rowOff>50800</xdr:rowOff>
    </xdr:to>
    <xdr:graphicFrame macro="">
      <xdr:nvGraphicFramePr>
        <xdr:cNvPr id="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0.43045</cdr:x>
      <cdr:y>0.35865</cdr:y>
    </cdr:from>
    <cdr:to>
      <cdr:x>0.78291</cdr:x>
      <cdr:y>0.40909</cdr:y>
    </cdr:to>
    <cdr:sp macro="" textlink="">
      <cdr:nvSpPr>
        <cdr:cNvPr id="4" name="Rectangle 1"/>
        <cdr:cNvSpPr/>
      </cdr:nvSpPr>
      <cdr:spPr>
        <a:xfrm xmlns:a="http://schemas.openxmlformats.org/drawingml/2006/main">
          <a:off x="4285892" y="1949452"/>
          <a:ext cx="3509374" cy="2741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5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opLeftCell="A28" zoomScale="75" zoomScaleNormal="75" workbookViewId="0">
      <selection activeCell="A35" sqref="A35"/>
    </sheetView>
  </sheetViews>
  <sheetFormatPr defaultColWidth="11.42578125" defaultRowHeight="15" zeroHeight="1" x14ac:dyDescent="0.25"/>
  <cols>
    <col min="1" max="1" width="35.140625" style="1" customWidth="1"/>
    <col min="2" max="2" width="20.42578125" style="1" customWidth="1"/>
    <col min="3" max="3" width="13.42578125" style="1" customWidth="1"/>
    <col min="4" max="4" width="17.42578125" style="1" customWidth="1"/>
    <col min="5" max="5" width="19" style="1" customWidth="1"/>
    <col min="6" max="6" width="2.140625" style="2" customWidth="1"/>
    <col min="7" max="16" width="11.42578125" style="1"/>
    <col min="17" max="17" width="12.5703125" style="1" customWidth="1"/>
    <col min="18" max="16384" width="11.42578125" style="1"/>
  </cols>
  <sheetData>
    <row r="1" spans="1:15" ht="18.75" x14ac:dyDescent="0.3">
      <c r="A1" s="3" t="s">
        <v>37</v>
      </c>
      <c r="B1" s="3"/>
    </row>
    <row r="2" spans="1:15" ht="15.75" x14ac:dyDescent="0.25">
      <c r="A2" s="4" t="s">
        <v>23</v>
      </c>
      <c r="B2" s="4"/>
    </row>
    <row r="3" spans="1:15" x14ac:dyDescent="0.25">
      <c r="J3" s="1" t="s">
        <v>16</v>
      </c>
    </row>
    <row r="4" spans="1:15" ht="64.5" x14ac:dyDescent="0.25">
      <c r="A4" s="5"/>
      <c r="B4" s="5"/>
      <c r="C4" s="5" t="s">
        <v>24</v>
      </c>
      <c r="D4" s="5" t="s">
        <v>25</v>
      </c>
      <c r="E4" s="5" t="s">
        <v>22</v>
      </c>
      <c r="G4" s="5" t="s">
        <v>17</v>
      </c>
      <c r="H4" s="5" t="s">
        <v>26</v>
      </c>
      <c r="I4" s="5" t="s">
        <v>16</v>
      </c>
      <c r="J4" s="5" t="s">
        <v>18</v>
      </c>
      <c r="K4" s="5" t="s">
        <v>19</v>
      </c>
      <c r="L4" s="5" t="s">
        <v>20</v>
      </c>
      <c r="M4" s="5" t="s">
        <v>10</v>
      </c>
      <c r="N4" s="5" t="s">
        <v>21</v>
      </c>
      <c r="O4" s="5" t="s">
        <v>7</v>
      </c>
    </row>
    <row r="5" spans="1:15" x14ac:dyDescent="0.25">
      <c r="A5" s="14" t="s">
        <v>12</v>
      </c>
      <c r="B5" s="14"/>
      <c r="C5" s="16">
        <f>H5</f>
        <v>0.7722</v>
      </c>
      <c r="D5" s="15">
        <f>O5-C5</f>
        <v>2.6181000000000001</v>
      </c>
      <c r="E5" s="15">
        <f>C5+D5</f>
        <v>3.3902999999999999</v>
      </c>
      <c r="G5" s="15">
        <v>1.9582999999999999</v>
      </c>
      <c r="H5" s="15">
        <v>0.7722</v>
      </c>
      <c r="I5" s="15">
        <v>0.23100000000000001</v>
      </c>
      <c r="J5" s="15">
        <v>3.4000000000000002E-4</v>
      </c>
      <c r="K5" s="15">
        <v>0.10757</v>
      </c>
      <c r="L5" s="15">
        <v>0.10083</v>
      </c>
      <c r="M5" s="15">
        <v>0.20230000000000001</v>
      </c>
      <c r="N5" s="15">
        <v>7.3400000000000007E-2</v>
      </c>
      <c r="O5" s="15">
        <v>3.3902999999999999</v>
      </c>
    </row>
    <row r="6" spans="1:15" x14ac:dyDescent="0.25">
      <c r="A6" s="14" t="s">
        <v>13</v>
      </c>
      <c r="B6" s="14"/>
      <c r="C6" s="16">
        <f>H6</f>
        <v>2.3915999999999999</v>
      </c>
      <c r="D6" s="15">
        <f t="shared" ref="D6:D7" si="0">O6-C6</f>
        <v>4.1216000000000008</v>
      </c>
      <c r="E6" s="15">
        <f t="shared" ref="E6:E7" si="1">C6+D6</f>
        <v>6.5132000000000012</v>
      </c>
      <c r="G6" s="15">
        <v>1.8762000000000001</v>
      </c>
      <c r="H6" s="15">
        <v>2.3915999999999999</v>
      </c>
      <c r="I6" s="15">
        <v>1.238</v>
      </c>
      <c r="J6" s="15">
        <v>9.2039999999999997E-2</v>
      </c>
      <c r="K6" s="15">
        <v>0.24079</v>
      </c>
      <c r="L6" s="15">
        <v>0.89934999999999998</v>
      </c>
      <c r="M6" s="15">
        <v>0.78549999999999998</v>
      </c>
      <c r="N6" s="15">
        <v>0.28639999999999999</v>
      </c>
      <c r="O6" s="15">
        <v>6.5132000000000003</v>
      </c>
    </row>
    <row r="7" spans="1:15" x14ac:dyDescent="0.25">
      <c r="A7" s="21" t="s">
        <v>14</v>
      </c>
      <c r="B7" s="21"/>
      <c r="C7" s="17">
        <f>H7</f>
        <v>8.9217999999999993</v>
      </c>
      <c r="D7" s="22">
        <f t="shared" si="0"/>
        <v>13.314100000000002</v>
      </c>
      <c r="E7" s="22">
        <f t="shared" si="1"/>
        <v>22.235900000000001</v>
      </c>
      <c r="G7" s="22">
        <v>7.5182000000000002</v>
      </c>
      <c r="H7" s="22">
        <v>8.9217999999999993</v>
      </c>
      <c r="I7" s="22">
        <v>3.5880999999999998</v>
      </c>
      <c r="J7" s="22">
        <v>1.0832299999999999</v>
      </c>
      <c r="K7" s="22">
        <v>0.45428000000000002</v>
      </c>
      <c r="L7" s="22">
        <v>2.0504899999999999</v>
      </c>
      <c r="M7" s="22">
        <v>0.85509999999999997</v>
      </c>
      <c r="N7" s="22">
        <v>1.3729</v>
      </c>
      <c r="O7" s="22">
        <v>22.235900000000001</v>
      </c>
    </row>
    <row r="8" spans="1:15" x14ac:dyDescent="0.25">
      <c r="A8" s="23" t="s">
        <v>7</v>
      </c>
      <c r="B8" s="23"/>
      <c r="C8" s="18">
        <f>H8</f>
        <v>3.2847</v>
      </c>
      <c r="D8" s="24">
        <f>O8-C8</f>
        <v>5.4617999999999993</v>
      </c>
      <c r="E8" s="24">
        <f>C8+D8</f>
        <v>8.7464999999999993</v>
      </c>
      <c r="G8" s="24">
        <v>2.8062</v>
      </c>
      <c r="H8" s="24">
        <v>3.2847</v>
      </c>
      <c r="I8" s="24">
        <v>1.5141</v>
      </c>
      <c r="J8" s="24">
        <v>0.24407999999999999</v>
      </c>
      <c r="K8" s="24">
        <v>0.26140000000000002</v>
      </c>
      <c r="L8" s="24">
        <v>1.0019199999999999</v>
      </c>
      <c r="M8" s="24">
        <v>0.73450000000000004</v>
      </c>
      <c r="N8" s="24">
        <v>0.441</v>
      </c>
      <c r="O8" s="24">
        <v>8.7464999999999993</v>
      </c>
    </row>
    <row r="9" spans="1:15" x14ac:dyDescent="0.25"/>
    <row r="10" spans="1:15" ht="64.5" x14ac:dyDescent="0.25">
      <c r="A10" s="5"/>
      <c r="B10" s="5"/>
      <c r="C10" s="5" t="s">
        <v>11</v>
      </c>
      <c r="D10" s="5" t="s">
        <v>29</v>
      </c>
      <c r="E10" s="5" t="s">
        <v>22</v>
      </c>
      <c r="G10" s="5" t="s">
        <v>17</v>
      </c>
      <c r="H10" s="5" t="s">
        <v>26</v>
      </c>
      <c r="I10" s="5" t="s">
        <v>16</v>
      </c>
      <c r="J10" s="5" t="s">
        <v>18</v>
      </c>
      <c r="K10" s="5" t="s">
        <v>19</v>
      </c>
      <c r="L10" s="5" t="s">
        <v>20</v>
      </c>
      <c r="M10" s="5" t="s">
        <v>10</v>
      </c>
      <c r="N10" s="5" t="s">
        <v>21</v>
      </c>
      <c r="O10" s="5" t="s">
        <v>7</v>
      </c>
    </row>
    <row r="11" spans="1:15" x14ac:dyDescent="0.25">
      <c r="A11" s="14" t="s">
        <v>12</v>
      </c>
      <c r="B11" s="14"/>
      <c r="C11" s="16">
        <f>H11</f>
        <v>0.7722</v>
      </c>
      <c r="D11" s="15">
        <f>O11-C11</f>
        <v>2.6181000000000001</v>
      </c>
      <c r="E11" s="15">
        <f>C11+D11</f>
        <v>3.3902999999999999</v>
      </c>
      <c r="G11" s="15">
        <v>1.9582999999999999</v>
      </c>
      <c r="H11" s="15">
        <v>0.7722</v>
      </c>
      <c r="I11" s="15">
        <v>0.23100000000000001</v>
      </c>
      <c r="J11" s="15">
        <v>3.4000000000000002E-4</v>
      </c>
      <c r="K11" s="15">
        <v>0.10757</v>
      </c>
      <c r="L11" s="15">
        <v>0.10083</v>
      </c>
      <c r="M11" s="15">
        <v>0.20230000000000001</v>
      </c>
      <c r="N11" s="15">
        <v>7.3400000000000007E-2</v>
      </c>
      <c r="O11" s="15">
        <v>3.3902999999999999</v>
      </c>
    </row>
    <row r="12" spans="1:15" x14ac:dyDescent="0.25">
      <c r="A12" s="14" t="s">
        <v>27</v>
      </c>
      <c r="B12" s="14"/>
      <c r="C12" s="16">
        <f>H12</f>
        <v>0.80169999999999997</v>
      </c>
      <c r="D12" s="15">
        <f t="shared" ref="D12:D15" si="2">O12-C12</f>
        <v>2.4424000000000001</v>
      </c>
      <c r="E12" s="15">
        <f t="shared" ref="E12:E15" si="3">C12+D12</f>
        <v>3.2441</v>
      </c>
      <c r="G12" s="15">
        <v>1.3098000000000001</v>
      </c>
      <c r="H12" s="15">
        <v>0.80169999999999997</v>
      </c>
      <c r="I12" s="15">
        <v>0.59140000000000004</v>
      </c>
      <c r="J12" s="15">
        <v>5.0099999999999997E-3</v>
      </c>
      <c r="K12" s="15">
        <v>0.34823999999999999</v>
      </c>
      <c r="L12" s="15">
        <v>0.23449999999999999</v>
      </c>
      <c r="M12" s="15">
        <v>0.40670000000000001</v>
      </c>
      <c r="N12" s="15">
        <v>0.16250000000000001</v>
      </c>
      <c r="O12" s="15">
        <v>3.2441</v>
      </c>
    </row>
    <row r="13" spans="1:15" x14ac:dyDescent="0.25">
      <c r="A13" s="14" t="s">
        <v>28</v>
      </c>
      <c r="B13" s="14"/>
      <c r="C13" s="16">
        <f>H13</f>
        <v>3.8845999999999998</v>
      </c>
      <c r="D13" s="15">
        <f t="shared" si="2"/>
        <v>5.6984000000000004</v>
      </c>
      <c r="E13" s="15">
        <f t="shared" si="3"/>
        <v>9.5830000000000002</v>
      </c>
      <c r="G13" s="15">
        <v>2.4079999999999999</v>
      </c>
      <c r="H13" s="15">
        <v>3.8845999999999998</v>
      </c>
      <c r="I13" s="15">
        <v>1.8452</v>
      </c>
      <c r="J13" s="15">
        <v>0.17376</v>
      </c>
      <c r="K13" s="15">
        <v>0.13988</v>
      </c>
      <c r="L13" s="15">
        <v>1.5236700000000001</v>
      </c>
      <c r="M13" s="15">
        <v>1.1413</v>
      </c>
      <c r="N13" s="15">
        <v>0.40279999999999999</v>
      </c>
      <c r="O13" s="15">
        <v>9.5830000000000002</v>
      </c>
    </row>
    <row r="14" spans="1:15" x14ac:dyDescent="0.25">
      <c r="A14" s="21" t="s">
        <v>14</v>
      </c>
      <c r="B14" s="21"/>
      <c r="C14" s="17">
        <f>H14</f>
        <v>8.9217999999999993</v>
      </c>
      <c r="D14" s="22">
        <f t="shared" si="2"/>
        <v>13.314100000000002</v>
      </c>
      <c r="E14" s="22">
        <f t="shared" si="3"/>
        <v>22.235900000000001</v>
      </c>
      <c r="G14" s="22">
        <v>7.5182000000000002</v>
      </c>
      <c r="H14" s="22">
        <v>8.9217999999999993</v>
      </c>
      <c r="I14" s="22">
        <v>3.5880999999999998</v>
      </c>
      <c r="J14" s="22">
        <v>1.0832299999999999</v>
      </c>
      <c r="K14" s="22">
        <v>0.45428000000000002</v>
      </c>
      <c r="L14" s="22">
        <v>2.0504899999999999</v>
      </c>
      <c r="M14" s="22">
        <v>0.85509999999999997</v>
      </c>
      <c r="N14" s="22">
        <v>1.3729</v>
      </c>
      <c r="O14" s="22">
        <v>22.235900000000001</v>
      </c>
    </row>
    <row r="15" spans="1:15" x14ac:dyDescent="0.25">
      <c r="A15" s="23" t="s">
        <v>30</v>
      </c>
      <c r="B15" s="23"/>
      <c r="C15" s="18">
        <f>H15</f>
        <v>3.2847</v>
      </c>
      <c r="D15" s="24">
        <f t="shared" si="2"/>
        <v>5.4617999999999993</v>
      </c>
      <c r="E15" s="24">
        <f t="shared" si="3"/>
        <v>8.7464999999999993</v>
      </c>
      <c r="G15" s="24">
        <v>2.8062</v>
      </c>
      <c r="H15" s="24">
        <v>3.2847</v>
      </c>
      <c r="I15" s="24">
        <v>1.5141</v>
      </c>
      <c r="J15" s="24">
        <v>0.24407999999999999</v>
      </c>
      <c r="K15" s="24">
        <v>0.26140000000000002</v>
      </c>
      <c r="L15" s="24">
        <v>1.0019199999999999</v>
      </c>
      <c r="M15" s="24">
        <v>0.73450000000000004</v>
      </c>
      <c r="N15" s="24">
        <v>0.441</v>
      </c>
      <c r="O15" s="24">
        <v>8.7464999999999993</v>
      </c>
    </row>
    <row r="16" spans="1:15" x14ac:dyDescent="0.25"/>
    <row r="17" spans="1:28" x14ac:dyDescent="0.25"/>
    <row r="18" spans="1:28" ht="15.75" x14ac:dyDescent="0.25">
      <c r="A18" s="32" t="s">
        <v>36</v>
      </c>
    </row>
    <row r="19" spans="1:28" ht="15.75" x14ac:dyDescent="0.25">
      <c r="A19" s="4" t="s">
        <v>15</v>
      </c>
      <c r="B19" s="4"/>
      <c r="C19" s="7"/>
      <c r="D19" s="8"/>
      <c r="E19" s="7"/>
      <c r="G19" s="7"/>
      <c r="H19" s="8"/>
      <c r="I19" s="8"/>
      <c r="J19" s="8"/>
      <c r="K19" s="8"/>
      <c r="L19" s="8"/>
      <c r="M19" s="8"/>
      <c r="N19" s="8"/>
      <c r="O19" s="8"/>
    </row>
    <row r="20" spans="1:28" x14ac:dyDescent="0.25">
      <c r="A20" s="9"/>
      <c r="B20" s="9"/>
      <c r="C20" s="7"/>
      <c r="D20" s="8"/>
      <c r="E20" s="7"/>
      <c r="G20" s="7"/>
      <c r="H20" s="8"/>
      <c r="I20" s="8"/>
      <c r="J20" s="8"/>
      <c r="K20" s="8"/>
      <c r="L20" s="8"/>
      <c r="M20" s="8"/>
      <c r="N20" s="8"/>
      <c r="O20" s="8"/>
    </row>
    <row r="21" spans="1:28" x14ac:dyDescent="0.25">
      <c r="A21" s="5"/>
      <c r="B21" s="5"/>
      <c r="C21" s="11"/>
      <c r="D21" s="10"/>
      <c r="E21" s="10"/>
      <c r="G21" s="10"/>
      <c r="H21" s="11"/>
      <c r="I21" s="12"/>
      <c r="J21" s="12" t="s">
        <v>16</v>
      </c>
      <c r="K21" s="12"/>
      <c r="L21" s="12"/>
      <c r="M21" s="12"/>
      <c r="N21" s="11"/>
      <c r="O21" s="11"/>
    </row>
    <row r="22" spans="1:28" ht="102.75" x14ac:dyDescent="0.25">
      <c r="A22" s="5"/>
      <c r="B22" s="5" t="s">
        <v>31</v>
      </c>
      <c r="C22" s="5" t="s">
        <v>33</v>
      </c>
      <c r="D22" s="5" t="s">
        <v>34</v>
      </c>
      <c r="E22" s="5" t="s">
        <v>22</v>
      </c>
      <c r="G22" s="5" t="s">
        <v>17</v>
      </c>
      <c r="H22" s="5" t="s">
        <v>11</v>
      </c>
      <c r="I22" s="5" t="s">
        <v>16</v>
      </c>
      <c r="J22" s="5" t="s">
        <v>18</v>
      </c>
      <c r="K22" s="5" t="s">
        <v>19</v>
      </c>
      <c r="L22" s="5" t="s">
        <v>20</v>
      </c>
      <c r="M22" s="5" t="s">
        <v>10</v>
      </c>
      <c r="N22" s="5" t="s">
        <v>21</v>
      </c>
      <c r="O22" s="5" t="s">
        <v>22</v>
      </c>
      <c r="Q22" s="25" t="s">
        <v>35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idden="1" x14ac:dyDescent="0.25">
      <c r="A23" s="6" t="s">
        <v>1</v>
      </c>
      <c r="B23" s="6">
        <v>3.2804000000000002</v>
      </c>
      <c r="C23" s="27">
        <f t="shared" ref="C23:C32" si="4">H23</f>
        <v>1.0535000000000001</v>
      </c>
      <c r="D23" s="31">
        <f>E23-C23-G23</f>
        <v>0.51100000000000012</v>
      </c>
      <c r="E23" s="13">
        <f>O23</f>
        <v>4.1360000000000001</v>
      </c>
      <c r="G23" s="13">
        <v>2.5714999999999999</v>
      </c>
      <c r="H23" s="13">
        <v>1.0535000000000001</v>
      </c>
      <c r="I23" s="13">
        <v>0.34210000000000002</v>
      </c>
      <c r="J23" s="13">
        <v>1.191E-2</v>
      </c>
      <c r="K23" s="13">
        <v>5.0000000000000001E-4</v>
      </c>
      <c r="L23" s="13">
        <v>0.30901000000000001</v>
      </c>
      <c r="M23" s="13">
        <v>0.16489999999999999</v>
      </c>
      <c r="N23" s="13">
        <v>0.13750000000000001</v>
      </c>
      <c r="O23" s="13">
        <v>4.1360000000000001</v>
      </c>
      <c r="Q23" s="26">
        <f>C23/(C23+D23)</f>
        <v>0.67337807606263977</v>
      </c>
      <c r="AB23" s="19"/>
    </row>
    <row r="24" spans="1:28" x14ac:dyDescent="0.25">
      <c r="A24" s="14" t="s">
        <v>8</v>
      </c>
      <c r="B24" s="14">
        <v>3.7978999999999998</v>
      </c>
      <c r="C24" s="16">
        <f t="shared" si="4"/>
        <v>1.2996000000000001</v>
      </c>
      <c r="D24" s="31">
        <f t="shared" ref="D24:D32" si="5">E24-C24-G24</f>
        <v>0.52580000000000027</v>
      </c>
      <c r="E24" s="15">
        <f t="shared" ref="E24:E32" si="6">O24</f>
        <v>4.4324000000000003</v>
      </c>
      <c r="G24" s="15">
        <v>2.6070000000000002</v>
      </c>
      <c r="H24" s="15">
        <v>1.2996000000000001</v>
      </c>
      <c r="I24" s="15">
        <v>0.38219999999999998</v>
      </c>
      <c r="J24" s="15">
        <v>1.23E-2</v>
      </c>
      <c r="K24" s="15">
        <v>4.6999999999999999E-4</v>
      </c>
      <c r="L24" s="15">
        <v>0.33631</v>
      </c>
      <c r="M24" s="15">
        <v>0.17380000000000001</v>
      </c>
      <c r="N24" s="15">
        <v>0.17380000000000001</v>
      </c>
      <c r="O24" s="15">
        <v>4.4324000000000003</v>
      </c>
      <c r="Q24" s="26">
        <f t="shared" ref="Q24:Q32" si="7">C24/(C24+D24)</f>
        <v>0.71195354442861825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8" x14ac:dyDescent="0.25">
      <c r="A25" s="14" t="s">
        <v>5</v>
      </c>
      <c r="B25" s="14">
        <v>9.1067999999999998</v>
      </c>
      <c r="C25" s="16">
        <f t="shared" si="4"/>
        <v>1.9906999999999999</v>
      </c>
      <c r="D25" s="31">
        <f t="shared" si="5"/>
        <v>1.7775000000000001</v>
      </c>
      <c r="E25" s="15">
        <f t="shared" si="6"/>
        <v>5.3094999999999999</v>
      </c>
      <c r="G25" s="15">
        <v>1.5412999999999999</v>
      </c>
      <c r="H25" s="15">
        <v>1.9906999999999999</v>
      </c>
      <c r="I25" s="15">
        <v>1.0822000000000001</v>
      </c>
      <c r="J25" s="15">
        <v>8.2659999999999997E-2</v>
      </c>
      <c r="K25" s="15">
        <v>0.31158999999999998</v>
      </c>
      <c r="L25" s="15">
        <v>0.68798999999999999</v>
      </c>
      <c r="M25" s="15">
        <v>0.4214</v>
      </c>
      <c r="N25" s="15">
        <v>0.2263</v>
      </c>
      <c r="O25" s="15">
        <v>5.3094999999999999</v>
      </c>
      <c r="Q25" s="26">
        <f t="shared" si="7"/>
        <v>0.52828936892946232</v>
      </c>
    </row>
    <row r="26" spans="1:28" hidden="1" x14ac:dyDescent="0.25">
      <c r="A26" s="14" t="s">
        <v>0</v>
      </c>
      <c r="B26" s="14">
        <v>5.1726999999999999</v>
      </c>
      <c r="C26" s="16">
        <f t="shared" si="4"/>
        <v>5.0446</v>
      </c>
      <c r="D26" s="31">
        <f t="shared" si="5"/>
        <v>0.74870000000000037</v>
      </c>
      <c r="E26" s="15">
        <f t="shared" si="6"/>
        <v>8.9420000000000002</v>
      </c>
      <c r="G26" s="15">
        <v>3.1486999999999998</v>
      </c>
      <c r="H26" s="15">
        <v>5.0446</v>
      </c>
      <c r="I26" s="15">
        <v>0.99199999999999999</v>
      </c>
      <c r="J26" s="15">
        <v>1.8239999999999999E-2</v>
      </c>
      <c r="K26" s="15">
        <v>0</v>
      </c>
      <c r="L26" s="15">
        <v>0.75168000000000001</v>
      </c>
      <c r="M26" s="15">
        <v>0.31019999999999998</v>
      </c>
      <c r="N26" s="15">
        <v>0.37969999999999998</v>
      </c>
      <c r="O26" s="15">
        <v>8.9420000000000002</v>
      </c>
      <c r="Q26" s="26">
        <f t="shared" si="7"/>
        <v>0.87076450382338211</v>
      </c>
    </row>
    <row r="27" spans="1:28" x14ac:dyDescent="0.25">
      <c r="A27" s="14" t="s">
        <v>6</v>
      </c>
      <c r="B27" s="14">
        <v>4.9577999999999998</v>
      </c>
      <c r="C27" s="16">
        <f t="shared" si="4"/>
        <v>3.2787000000000002</v>
      </c>
      <c r="D27" s="31">
        <f t="shared" si="5"/>
        <v>5.9630000000000001</v>
      </c>
      <c r="E27" s="15">
        <f t="shared" si="6"/>
        <v>11.278700000000001</v>
      </c>
      <c r="G27" s="15">
        <v>2.0369999999999999</v>
      </c>
      <c r="H27" s="15">
        <v>3.2787000000000002</v>
      </c>
      <c r="I27" s="15">
        <v>1.5139</v>
      </c>
      <c r="J27" s="15">
        <v>0.21806</v>
      </c>
      <c r="K27" s="15">
        <v>9.4699999999999993E-3</v>
      </c>
      <c r="L27" s="15">
        <v>1.28633</v>
      </c>
      <c r="M27" s="15">
        <v>3.4076</v>
      </c>
      <c r="N27" s="15">
        <v>0.78649999999999998</v>
      </c>
      <c r="O27" s="15">
        <v>11.278700000000001</v>
      </c>
      <c r="Q27" s="26">
        <f t="shared" si="7"/>
        <v>0.35477239036108077</v>
      </c>
    </row>
    <row r="28" spans="1:28" x14ac:dyDescent="0.25">
      <c r="A28" s="14" t="s">
        <v>9</v>
      </c>
      <c r="B28" s="14">
        <v>7.5503</v>
      </c>
      <c r="C28" s="16">
        <f t="shared" si="4"/>
        <v>4.6235999999999997</v>
      </c>
      <c r="D28" s="31">
        <f t="shared" si="5"/>
        <v>5.0197000000000003</v>
      </c>
      <c r="E28" s="15">
        <f t="shared" si="6"/>
        <v>13.6846</v>
      </c>
      <c r="G28" s="15">
        <v>4.0412999999999997</v>
      </c>
      <c r="H28" s="15">
        <v>4.6235999999999997</v>
      </c>
      <c r="I28" s="15">
        <v>1.9975000000000001</v>
      </c>
      <c r="J28" s="15">
        <v>0.25409999999999999</v>
      </c>
      <c r="K28" s="15">
        <v>0.11251</v>
      </c>
      <c r="L28" s="15">
        <v>1.6298999999999999</v>
      </c>
      <c r="M28" s="15">
        <v>2.5569000000000002</v>
      </c>
      <c r="N28" s="15">
        <v>0.65910000000000002</v>
      </c>
      <c r="O28" s="15">
        <v>13.6846</v>
      </c>
      <c r="Q28" s="26">
        <f t="shared" si="7"/>
        <v>0.47946242468864392</v>
      </c>
    </row>
    <row r="29" spans="1:28" x14ac:dyDescent="0.25">
      <c r="A29" s="14" t="s">
        <v>4</v>
      </c>
      <c r="B29" s="14">
        <v>14.3218</v>
      </c>
      <c r="C29" s="16">
        <f t="shared" si="4"/>
        <v>8.3089999999999993</v>
      </c>
      <c r="D29" s="31">
        <f t="shared" si="5"/>
        <v>4.8575999999999997</v>
      </c>
      <c r="E29" s="15">
        <f t="shared" si="6"/>
        <v>17.590499999999999</v>
      </c>
      <c r="G29" s="15">
        <v>4.4238999999999997</v>
      </c>
      <c r="H29" s="15">
        <v>8.3089999999999993</v>
      </c>
      <c r="I29" s="15">
        <v>2.9544000000000001</v>
      </c>
      <c r="J29" s="15">
        <v>0.30221999999999999</v>
      </c>
      <c r="K29" s="15">
        <v>0.10297000000000001</v>
      </c>
      <c r="L29" s="15">
        <v>2.4978400000000001</v>
      </c>
      <c r="M29" s="15">
        <v>1.3033999999999999</v>
      </c>
      <c r="N29" s="15">
        <v>0.78910000000000002</v>
      </c>
      <c r="O29" s="15">
        <v>17.590499999999999</v>
      </c>
      <c r="Q29" s="26">
        <f t="shared" si="7"/>
        <v>0.63106648641258944</v>
      </c>
    </row>
    <row r="30" spans="1:28" x14ac:dyDescent="0.25">
      <c r="A30" s="14" t="s">
        <v>2</v>
      </c>
      <c r="B30" s="14">
        <v>13.754099999999999</v>
      </c>
      <c r="C30" s="16">
        <f t="shared" si="4"/>
        <v>6.6393000000000004</v>
      </c>
      <c r="D30" s="31">
        <f t="shared" si="5"/>
        <v>4.6368999999999989</v>
      </c>
      <c r="E30" s="15">
        <f t="shared" si="6"/>
        <v>19.788499999999999</v>
      </c>
      <c r="G30" s="15">
        <v>8.5122999999999998</v>
      </c>
      <c r="H30" s="15">
        <v>6.6393000000000004</v>
      </c>
      <c r="I30" s="15">
        <v>2.7957999999999998</v>
      </c>
      <c r="J30" s="15">
        <v>1.0993599999999999</v>
      </c>
      <c r="K30" s="15">
        <v>0.15021999999999999</v>
      </c>
      <c r="L30" s="15">
        <v>1.5462400000000001</v>
      </c>
      <c r="M30" s="15">
        <v>1.1339999999999999</v>
      </c>
      <c r="N30" s="15">
        <v>0.70720000000000005</v>
      </c>
      <c r="O30" s="15">
        <v>19.788499999999999</v>
      </c>
      <c r="Q30" s="26">
        <f t="shared" si="7"/>
        <v>0.58878877636083082</v>
      </c>
    </row>
    <row r="31" spans="1:28" x14ac:dyDescent="0.25">
      <c r="A31" s="14" t="s">
        <v>3</v>
      </c>
      <c r="B31" s="14">
        <v>18.813400000000001</v>
      </c>
      <c r="C31" s="16">
        <f t="shared" si="4"/>
        <v>11.0732</v>
      </c>
      <c r="D31" s="31">
        <f t="shared" si="5"/>
        <v>7.8120999999999983</v>
      </c>
      <c r="E31" s="15">
        <f t="shared" si="6"/>
        <v>26.749199999999998</v>
      </c>
      <c r="G31" s="22">
        <v>7.8639000000000001</v>
      </c>
      <c r="H31" s="22">
        <v>11.0732</v>
      </c>
      <c r="I31" s="22">
        <v>5.0140000000000002</v>
      </c>
      <c r="J31" s="22">
        <v>1.4657899999999999</v>
      </c>
      <c r="K31" s="22">
        <v>0.76259999999999994</v>
      </c>
      <c r="L31" s="22">
        <v>2.7856299999999998</v>
      </c>
      <c r="M31" s="22">
        <v>0.92490000000000006</v>
      </c>
      <c r="N31" s="22">
        <v>2.1850999999999998</v>
      </c>
      <c r="O31" s="22">
        <v>26.749199999999998</v>
      </c>
      <c r="Q31" s="26">
        <f t="shared" si="7"/>
        <v>0.5863396398256846</v>
      </c>
    </row>
    <row r="32" spans="1:28" x14ac:dyDescent="0.25">
      <c r="A32" s="28" t="s">
        <v>7</v>
      </c>
      <c r="B32" s="28">
        <v>10.757</v>
      </c>
      <c r="C32" s="29">
        <f t="shared" si="4"/>
        <v>3.2847</v>
      </c>
      <c r="D32" s="31">
        <f t="shared" si="5"/>
        <v>2.6555999999999993</v>
      </c>
      <c r="E32" s="30">
        <f t="shared" si="6"/>
        <v>8.7464999999999993</v>
      </c>
      <c r="G32" s="24">
        <v>2.8062</v>
      </c>
      <c r="H32" s="24">
        <v>3.2847</v>
      </c>
      <c r="I32" s="24">
        <v>1.5141</v>
      </c>
      <c r="J32" s="24">
        <v>0.24407999999999999</v>
      </c>
      <c r="K32" s="24">
        <v>0.26140000000000002</v>
      </c>
      <c r="L32" s="24">
        <v>1.0019199999999999</v>
      </c>
      <c r="M32" s="24">
        <v>0.73450000000000004</v>
      </c>
      <c r="N32" s="24">
        <v>0.441</v>
      </c>
      <c r="O32" s="24">
        <v>8.7464999999999993</v>
      </c>
      <c r="Q32" s="26">
        <f t="shared" si="7"/>
        <v>0.55295187111762045</v>
      </c>
    </row>
    <row r="33" spans="1:1" x14ac:dyDescent="0.25"/>
    <row r="34" spans="1:1" x14ac:dyDescent="0.25">
      <c r="A34" s="1" t="s">
        <v>39</v>
      </c>
    </row>
    <row r="35" spans="1:1" x14ac:dyDescent="0.25"/>
    <row r="36" spans="1:1" ht="23.25" x14ac:dyDescent="0.25">
      <c r="A36" s="33" t="s">
        <v>38</v>
      </c>
    </row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" x14ac:dyDescent="0.25"/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>
      <c r="A71" s="1" t="s">
        <v>32</v>
      </c>
    </row>
    <row r="72" spans="1:1" x14ac:dyDescent="0.25"/>
    <row r="73" spans="1:1" x14ac:dyDescent="0.25"/>
    <row r="74" spans="1:1" x14ac:dyDescent="0.25"/>
    <row r="75" spans="1:1" x14ac:dyDescent="0.25"/>
    <row r="76" spans="1:1" hidden="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 4.4 WSSR</vt:lpstr>
      <vt:lpstr>Figure 4.4 Print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dcterms:created xsi:type="dcterms:W3CDTF">2012-09-07T19:30:19Z</dcterms:created>
  <dcterms:modified xsi:type="dcterms:W3CDTF">2014-06-03T17:11:01Z</dcterms:modified>
</cp:coreProperties>
</file>