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TTENTE\socpro\EU\PRODOC\ANG_EU_PRODOC\FINAL\PRODOC VF\"/>
    </mc:Choice>
  </mc:AlternateContent>
  <bookViews>
    <workbookView xWindow="0" yWindow="0" windowWidth="19200" windowHeight="6735"/>
  </bookViews>
  <sheets>
    <sheet name="Angola budget (2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2" l="1"/>
  <c r="C15" i="2"/>
  <c r="I24" i="2"/>
  <c r="G24" i="2"/>
  <c r="E24" i="2"/>
  <c r="I20" i="2"/>
  <c r="H20" i="2"/>
  <c r="G20" i="2"/>
  <c r="F20" i="2"/>
  <c r="E20" i="2"/>
  <c r="I14" i="2"/>
  <c r="G14" i="2"/>
  <c r="G13" i="2" s="1"/>
  <c r="G11" i="2" s="1"/>
  <c r="G30" i="2" s="1"/>
  <c r="E14" i="2"/>
  <c r="H24" i="2"/>
  <c r="F24" i="2"/>
  <c r="D24" i="2"/>
  <c r="B24" i="2"/>
  <c r="B20" i="2"/>
  <c r="D20" i="2"/>
  <c r="B14" i="2"/>
  <c r="F14" i="2"/>
  <c r="D14" i="2"/>
  <c r="H13" i="2"/>
  <c r="H11" i="2" s="1"/>
  <c r="H30" i="2" s="1"/>
  <c r="C19" i="2"/>
  <c r="B19" i="2"/>
  <c r="C18" i="2"/>
  <c r="B18" i="2"/>
  <c r="C17" i="2"/>
  <c r="B17" i="2"/>
  <c r="D17" i="2"/>
  <c r="E17" i="2"/>
  <c r="H17" i="2"/>
  <c r="I17" i="2"/>
  <c r="G17" i="2"/>
  <c r="F17" i="2"/>
  <c r="C28" i="2"/>
  <c r="B28" i="2"/>
  <c r="C27" i="2"/>
  <c r="B27" i="2"/>
  <c r="C26" i="2"/>
  <c r="B26" i="2"/>
  <c r="C25" i="2"/>
  <c r="B25" i="2"/>
  <c r="C24" i="2"/>
  <c r="C23" i="2"/>
  <c r="B23" i="2"/>
  <c r="C22" i="2"/>
  <c r="B22" i="2"/>
  <c r="C21" i="2"/>
  <c r="C20" i="2" s="1"/>
  <c r="B21" i="2"/>
  <c r="B16" i="2"/>
  <c r="B15" i="2"/>
  <c r="C14" i="2"/>
  <c r="I13" i="2"/>
  <c r="I11" i="2" s="1"/>
  <c r="I30" i="2" s="1"/>
  <c r="F13" i="2"/>
  <c r="F11" i="2" s="1"/>
  <c r="F30" i="2" s="1"/>
  <c r="D13" i="2"/>
  <c r="D11" i="2" s="1"/>
  <c r="D30" i="2" s="1"/>
  <c r="J10" i="2"/>
  <c r="J9" i="2"/>
  <c r="J8" i="2"/>
  <c r="J7" i="2"/>
  <c r="E13" i="2" l="1"/>
  <c r="E11" i="2" s="1"/>
  <c r="E30" i="2" s="1"/>
  <c r="E31" i="2" s="1"/>
  <c r="E32" i="2" s="1"/>
  <c r="I31" i="2"/>
  <c r="I32" i="2" s="1"/>
  <c r="H31" i="2"/>
  <c r="H32" i="2" s="1"/>
  <c r="G31" i="2"/>
  <c r="G32" i="2"/>
  <c r="F31" i="2"/>
  <c r="F32" i="2" s="1"/>
  <c r="D31" i="2"/>
  <c r="D32" i="2" s="1"/>
  <c r="J32" i="2" l="1"/>
</calcChain>
</file>

<file path=xl/sharedStrings.xml><?xml version="1.0" encoding="utf-8"?>
<sst xmlns="http://schemas.openxmlformats.org/spreadsheetml/2006/main" count="39" uniqueCount="28">
  <si>
    <t>1. Human Resources</t>
  </si>
  <si>
    <t>2. Travel</t>
  </si>
  <si>
    <t>3. Equipment and supplies</t>
  </si>
  <si>
    <t>5. Other costs, services</t>
  </si>
  <si>
    <t xml:space="preserve">5.1. Communication and Visibility </t>
  </si>
  <si>
    <t>5.2. Other services</t>
  </si>
  <si>
    <t>6. Other costs, subgrants to local NGOs</t>
  </si>
  <si>
    <t>ILO</t>
  </si>
  <si>
    <t>UNICEF</t>
  </si>
  <si>
    <t>4. Local Office costs</t>
  </si>
  <si>
    <t>7. Total direct eligible costs of the Action (1-6)</t>
  </si>
  <si>
    <t>8. Indirect costs (maximum 7% of  7, subtotal of direct eligible costs of the Action)</t>
  </si>
  <si>
    <t>9. Total eligible costs of the Action per Agency (7-8)</t>
  </si>
  <si>
    <t>Year 1</t>
  </si>
  <si>
    <t>Year 2</t>
  </si>
  <si>
    <t>Year 3</t>
  </si>
  <si>
    <t xml:space="preserve">Consolidated Expenses - Angola
</t>
  </si>
  <si>
    <t>* Supplies for functionning of Coordination Commitee</t>
  </si>
  <si>
    <t>* Training</t>
  </si>
  <si>
    <t>* Seminar</t>
  </si>
  <si>
    <t>* Consultancy</t>
  </si>
  <si>
    <t>Output 1: A Social Protection Policy submitted to the Government of Angola for endorsement and approval</t>
  </si>
  <si>
    <t>Costs
(in EUR)</t>
  </si>
  <si>
    <t>Output 2: A series of strategic actions are conducted for the preliminary implementation of a performance-based budgeting model in social protection institutions</t>
  </si>
  <si>
    <t>Output 3: Coordination of the social protection system is improved</t>
  </si>
  <si>
    <t>Output 4: Public institutions with better capacities to improve budgeting and service delivery</t>
  </si>
  <si>
    <t>Consultancy</t>
  </si>
  <si>
    <t>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</si>
</sst>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F_B_-;\-* #,##0.00\ _F_B_-;_-* &quot;-&quot;??\ _F_B_-;_-@_-"/>
    <numFmt numFmtId="165" formatCode="_-* #,##0\ _F_B_-;\-* #,##0\ _F_B_-;_-* &quot;-&quot;??\ _F_B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i/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Fill="1" applyBorder="1" applyAlignment="1">
      <alignment horizontal="left" vertical="center" wrapText="1" indent="1"/>
    </xf>
    <xf numFmtId="43" fontId="9" fillId="2" borderId="0" xfId="0" applyNumberFormat="1" applyFont="1" applyFill="1" applyAlignment="1">
      <alignment vertical="center"/>
    </xf>
    <xf numFmtId="0" fontId="10" fillId="6" borderId="0" xfId="0" applyFont="1" applyFill="1"/>
    <xf numFmtId="43" fontId="3" fillId="2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43" fontId="2" fillId="0" borderId="2" xfId="0" applyNumberFormat="1" applyFont="1" applyFill="1" applyBorder="1" applyAlignment="1">
      <alignment horizontal="left" vertical="center" wrapText="1" indent="1"/>
    </xf>
    <xf numFmtId="43" fontId="3" fillId="0" borderId="2" xfId="0" applyNumberFormat="1" applyFont="1" applyFill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left" vertical="center" wrapText="1"/>
    </xf>
    <xf numFmtId="43" fontId="8" fillId="4" borderId="2" xfId="1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43" fontId="8" fillId="2" borderId="2" xfId="1" applyFont="1" applyFill="1" applyBorder="1" applyAlignment="1">
      <alignment vertical="center"/>
    </xf>
    <xf numFmtId="0" fontId="7" fillId="9" borderId="2" xfId="0" applyFont="1" applyFill="1" applyBorder="1" applyAlignment="1">
      <alignment vertical="center" wrapText="1"/>
    </xf>
    <xf numFmtId="43" fontId="7" fillId="9" borderId="2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43" fontId="2" fillId="5" borderId="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abSelected="1" topLeftCell="A15" zoomScale="90" zoomScaleNormal="90" workbookViewId="0">
      <selection activeCell="F22" sqref="F22"/>
    </sheetView>
  </sheetViews>
  <sheetFormatPr defaultRowHeight="15" x14ac:dyDescent="0.25"/>
  <cols>
    <col min="1" max="1" width="49.7109375" customWidth="1"/>
    <col min="2" max="2" width="15" customWidth="1"/>
    <col min="3" max="3" width="13.85546875" customWidth="1"/>
    <col min="4" max="4" width="14.140625" customWidth="1"/>
    <col min="5" max="5" width="13.42578125" customWidth="1"/>
    <col min="6" max="6" width="12.28515625" customWidth="1"/>
    <col min="7" max="7" width="13.140625" customWidth="1"/>
    <col min="8" max="9" width="13.42578125" customWidth="1"/>
    <col min="10" max="10" width="12.85546875" bestFit="1" customWidth="1"/>
    <col min="12" max="13" width="10" bestFit="1" customWidth="1"/>
  </cols>
  <sheetData>
    <row r="1" spans="1:13" x14ac:dyDescent="0.25">
      <c r="A1" s="5"/>
      <c r="B1" s="5"/>
      <c r="C1" s="5"/>
      <c r="D1" s="6"/>
      <c r="E1" s="6"/>
      <c r="F1" s="2"/>
      <c r="G1" s="3"/>
      <c r="H1" s="2"/>
      <c r="I1" s="2"/>
    </row>
    <row r="2" spans="1:13" x14ac:dyDescent="0.25">
      <c r="A2" s="7"/>
      <c r="B2" s="1"/>
      <c r="C2" s="1"/>
      <c r="D2" s="2"/>
      <c r="E2" s="2"/>
      <c r="F2" s="2"/>
      <c r="G2" s="2"/>
      <c r="H2" s="2"/>
      <c r="I2" s="2"/>
    </row>
    <row r="3" spans="1:13" ht="15" customHeight="1" x14ac:dyDescent="0.25">
      <c r="A3" s="32" t="s">
        <v>16</v>
      </c>
      <c r="B3" s="32" t="s">
        <v>22</v>
      </c>
      <c r="C3" s="33"/>
      <c r="D3" s="32" t="s">
        <v>13</v>
      </c>
      <c r="E3" s="32"/>
      <c r="F3" s="32" t="s">
        <v>14</v>
      </c>
      <c r="G3" s="32"/>
      <c r="H3" s="32" t="s">
        <v>15</v>
      </c>
      <c r="I3" s="32"/>
    </row>
    <row r="4" spans="1:13" x14ac:dyDescent="0.25">
      <c r="A4" s="32"/>
      <c r="B4" s="33"/>
      <c r="C4" s="33"/>
      <c r="D4" s="32"/>
      <c r="E4" s="32"/>
      <c r="F4" s="32"/>
      <c r="G4" s="32"/>
      <c r="H4" s="32"/>
      <c r="I4" s="32"/>
    </row>
    <row r="5" spans="1:13" x14ac:dyDescent="0.25">
      <c r="A5" s="32"/>
      <c r="B5" s="33"/>
      <c r="C5" s="33"/>
      <c r="D5" s="32"/>
      <c r="E5" s="32"/>
      <c r="F5" s="32"/>
      <c r="G5" s="32"/>
      <c r="H5" s="32"/>
      <c r="I5" s="32"/>
    </row>
    <row r="6" spans="1:13" x14ac:dyDescent="0.25">
      <c r="A6" s="29"/>
      <c r="B6" s="29" t="s">
        <v>7</v>
      </c>
      <c r="C6" s="29" t="s">
        <v>8</v>
      </c>
      <c r="D6" s="29" t="s">
        <v>7</v>
      </c>
      <c r="E6" s="29" t="s">
        <v>8</v>
      </c>
      <c r="F6" s="29" t="s">
        <v>7</v>
      </c>
      <c r="G6" s="29" t="s">
        <v>8</v>
      </c>
      <c r="H6" s="29" t="s">
        <v>7</v>
      </c>
      <c r="I6" s="29" t="s">
        <v>8</v>
      </c>
    </row>
    <row r="7" spans="1:13" x14ac:dyDescent="0.25">
      <c r="A7" s="15" t="s">
        <v>0</v>
      </c>
      <c r="B7" s="16">
        <v>446184</v>
      </c>
      <c r="C7" s="16">
        <v>555575</v>
      </c>
      <c r="D7" s="17">
        <v>188729.5</v>
      </c>
      <c r="E7" s="17">
        <v>185191.7</v>
      </c>
      <c r="F7" s="17">
        <v>135864.1</v>
      </c>
      <c r="G7" s="17">
        <v>185191.7</v>
      </c>
      <c r="H7" s="17">
        <v>121590</v>
      </c>
      <c r="I7" s="17">
        <v>185191.7</v>
      </c>
      <c r="J7" s="12" t="e">
        <f>+#REF!+#REF!+#REF!+#REF!+#REF!+I7+G7+E7</f>
        <v>#REF!</v>
      </c>
      <c r="K7" s="13"/>
    </row>
    <row r="8" spans="1:13" x14ac:dyDescent="0.25">
      <c r="A8" s="15" t="s">
        <v>1</v>
      </c>
      <c r="B8" s="16">
        <v>50000</v>
      </c>
      <c r="C8" s="16">
        <v>22000</v>
      </c>
      <c r="D8" s="17">
        <v>15000</v>
      </c>
      <c r="E8" s="17">
        <v>7000</v>
      </c>
      <c r="F8" s="17">
        <v>20000</v>
      </c>
      <c r="G8" s="17">
        <v>8000</v>
      </c>
      <c r="H8" s="17">
        <v>15000</v>
      </c>
      <c r="I8" s="17">
        <v>7000</v>
      </c>
      <c r="J8" s="12" t="e">
        <f>+#REF!+#REF!+#REF!+#REF!+#REF!+I8+G8+E8</f>
        <v>#REF!</v>
      </c>
      <c r="K8" s="13"/>
    </row>
    <row r="9" spans="1:13" x14ac:dyDescent="0.25">
      <c r="A9" s="15" t="s">
        <v>2</v>
      </c>
      <c r="B9" s="16">
        <v>7800</v>
      </c>
      <c r="C9" s="16">
        <v>0</v>
      </c>
      <c r="D9" s="17">
        <v>7800</v>
      </c>
      <c r="E9" s="17">
        <v>0</v>
      </c>
      <c r="F9" s="17">
        <v>0</v>
      </c>
      <c r="G9" s="17">
        <v>0</v>
      </c>
      <c r="H9" s="17"/>
      <c r="I9" s="17">
        <v>0</v>
      </c>
      <c r="J9" s="12" t="e">
        <f>+#REF!+#REF!+#REF!+#REF!+#REF!+I9+G9+E9</f>
        <v>#REF!</v>
      </c>
      <c r="K9" s="13"/>
    </row>
    <row r="10" spans="1:13" x14ac:dyDescent="0.25">
      <c r="A10" s="18" t="s">
        <v>9</v>
      </c>
      <c r="B10" s="19">
        <v>70200</v>
      </c>
      <c r="C10" s="19">
        <v>0</v>
      </c>
      <c r="D10" s="17">
        <v>23400</v>
      </c>
      <c r="E10" s="17">
        <v>0</v>
      </c>
      <c r="F10" s="17">
        <v>23400</v>
      </c>
      <c r="G10" s="17">
        <v>0</v>
      </c>
      <c r="H10" s="17">
        <v>23400</v>
      </c>
      <c r="I10" s="17">
        <v>0</v>
      </c>
      <c r="J10" s="12" t="e">
        <f>+#REF!+#REF!+#REF!+#REF!+#REF!+I10+G10+E10</f>
        <v>#REF!</v>
      </c>
      <c r="K10" s="13"/>
    </row>
    <row r="11" spans="1:13" x14ac:dyDescent="0.25">
      <c r="A11" s="15" t="s">
        <v>3</v>
      </c>
      <c r="B11" s="16">
        <v>315405</v>
      </c>
      <c r="C11" s="16">
        <v>265368</v>
      </c>
      <c r="D11" s="17">
        <f t="shared" ref="D11:I11" si="0">+D12+D13</f>
        <v>124302</v>
      </c>
      <c r="E11" s="17">
        <f t="shared" si="0"/>
        <v>102191.92</v>
      </c>
      <c r="F11" s="17">
        <f t="shared" si="0"/>
        <v>108263</v>
      </c>
      <c r="G11" s="17">
        <f t="shared" si="0"/>
        <v>103984.15999999999</v>
      </c>
      <c r="H11" s="17">
        <f t="shared" si="0"/>
        <v>42840</v>
      </c>
      <c r="I11" s="17">
        <f t="shared" si="0"/>
        <v>31191.919999999998</v>
      </c>
      <c r="J11" s="14"/>
      <c r="K11" s="13"/>
    </row>
    <row r="12" spans="1:13" x14ac:dyDescent="0.25">
      <c r="A12" s="11" t="s">
        <v>4</v>
      </c>
      <c r="B12" s="20">
        <v>22078.350000000002</v>
      </c>
      <c r="C12" s="16">
        <v>18575.760000000002</v>
      </c>
      <c r="D12" s="17">
        <v>7638.35</v>
      </c>
      <c r="E12" s="17">
        <v>6191.92</v>
      </c>
      <c r="F12" s="17">
        <v>7600</v>
      </c>
      <c r="G12" s="17">
        <v>6191.92</v>
      </c>
      <c r="H12" s="17">
        <v>6840</v>
      </c>
      <c r="I12" s="17">
        <v>6191.92</v>
      </c>
      <c r="J12" s="12"/>
      <c r="K12" s="13"/>
    </row>
    <row r="13" spans="1:13" x14ac:dyDescent="0.25">
      <c r="A13" s="11" t="s">
        <v>5</v>
      </c>
      <c r="B13" s="20">
        <v>293326.65000000002</v>
      </c>
      <c r="C13" s="20">
        <v>246792.24</v>
      </c>
      <c r="D13" s="17">
        <f t="shared" ref="D13:I13" si="1">+D14+D20+D24</f>
        <v>116663.65</v>
      </c>
      <c r="E13" s="17">
        <f t="shared" si="1"/>
        <v>96000</v>
      </c>
      <c r="F13" s="17">
        <f t="shared" si="1"/>
        <v>100663</v>
      </c>
      <c r="G13" s="17">
        <f t="shared" si="1"/>
        <v>97792.239999999991</v>
      </c>
      <c r="H13" s="17">
        <f t="shared" si="1"/>
        <v>36000</v>
      </c>
      <c r="I13" s="17">
        <f t="shared" si="1"/>
        <v>25000</v>
      </c>
      <c r="J13" s="12"/>
      <c r="K13" s="13"/>
    </row>
    <row r="14" spans="1:13" ht="38.25" x14ac:dyDescent="0.25">
      <c r="A14" s="20" t="s">
        <v>21</v>
      </c>
      <c r="B14" s="21">
        <f t="shared" ref="B14:G14" si="2">+B15+B16</f>
        <v>92663</v>
      </c>
      <c r="C14" s="21">
        <f t="shared" si="2"/>
        <v>116000</v>
      </c>
      <c r="D14" s="17">
        <f t="shared" si="2"/>
        <v>40000</v>
      </c>
      <c r="E14" s="17">
        <f t="shared" si="2"/>
        <v>30000</v>
      </c>
      <c r="F14" s="17">
        <f t="shared" si="2"/>
        <v>52663</v>
      </c>
      <c r="G14" s="17">
        <f t="shared" si="2"/>
        <v>76000</v>
      </c>
      <c r="H14" s="17">
        <v>0</v>
      </c>
      <c r="I14" s="17">
        <f>I15+I16</f>
        <v>10000</v>
      </c>
      <c r="J14" s="12"/>
      <c r="K14" s="13"/>
      <c r="L14" s="30"/>
      <c r="M14" s="30"/>
    </row>
    <row r="15" spans="1:13" x14ac:dyDescent="0.25">
      <c r="A15" s="11" t="s">
        <v>20</v>
      </c>
      <c r="B15" s="22">
        <f t="shared" ref="B15:C17" si="3">+D15+F15+H15</f>
        <v>50000</v>
      </c>
      <c r="C15" s="22">
        <f t="shared" si="3"/>
        <v>96000</v>
      </c>
      <c r="D15" s="17">
        <v>25000</v>
      </c>
      <c r="E15" s="17">
        <v>30000</v>
      </c>
      <c r="F15" s="17">
        <v>25000</v>
      </c>
      <c r="G15" s="17">
        <v>56000</v>
      </c>
      <c r="H15" s="17">
        <v>0</v>
      </c>
      <c r="I15" s="17">
        <v>10000</v>
      </c>
      <c r="J15" s="12"/>
      <c r="K15" s="13"/>
    </row>
    <row r="16" spans="1:13" x14ac:dyDescent="0.25">
      <c r="A16" s="11" t="s">
        <v>19</v>
      </c>
      <c r="B16" s="22">
        <f t="shared" si="3"/>
        <v>42663</v>
      </c>
      <c r="C16" s="22">
        <f t="shared" si="3"/>
        <v>20000</v>
      </c>
      <c r="D16" s="17">
        <v>15000</v>
      </c>
      <c r="E16" s="17">
        <v>0</v>
      </c>
      <c r="F16" s="17">
        <v>27663</v>
      </c>
      <c r="G16" s="17">
        <v>20000</v>
      </c>
      <c r="H16" s="17">
        <v>0</v>
      </c>
      <c r="I16" s="17">
        <v>0</v>
      </c>
      <c r="J16" s="12"/>
      <c r="K16" s="13"/>
    </row>
    <row r="17" spans="1:13" ht="51" x14ac:dyDescent="0.25">
      <c r="A17" s="20" t="s">
        <v>23</v>
      </c>
      <c r="B17" s="21">
        <f t="shared" si="3"/>
        <v>40000</v>
      </c>
      <c r="C17" s="21">
        <f t="shared" si="3"/>
        <v>28000</v>
      </c>
      <c r="D17" s="17">
        <f>+D18+D19</f>
        <v>0</v>
      </c>
      <c r="E17" s="17">
        <f>E18+E19</f>
        <v>0</v>
      </c>
      <c r="F17" s="17">
        <f>F18+F19</f>
        <v>40000</v>
      </c>
      <c r="G17" s="17">
        <f>+G18+G19</f>
        <v>28000</v>
      </c>
      <c r="H17" s="17">
        <f t="shared" ref="H17:I17" si="4">+H18+H19</f>
        <v>0</v>
      </c>
      <c r="I17" s="17">
        <f t="shared" si="4"/>
        <v>0</v>
      </c>
      <c r="J17" s="12"/>
      <c r="K17" s="13"/>
    </row>
    <row r="18" spans="1:13" x14ac:dyDescent="0.25">
      <c r="A18" s="11" t="s">
        <v>26</v>
      </c>
      <c r="B18" s="22">
        <f>D18+F18+H18</f>
        <v>30000</v>
      </c>
      <c r="C18" s="22">
        <f>+E18+G18+I18</f>
        <v>20000</v>
      </c>
      <c r="D18" s="17">
        <v>0</v>
      </c>
      <c r="E18" s="17">
        <v>0</v>
      </c>
      <c r="F18" s="17">
        <v>30000</v>
      </c>
      <c r="G18" s="17">
        <v>20000</v>
      </c>
      <c r="H18" s="17">
        <v>0</v>
      </c>
      <c r="I18" s="17">
        <v>0</v>
      </c>
      <c r="J18" s="12"/>
      <c r="K18" s="13"/>
    </row>
    <row r="19" spans="1:13" x14ac:dyDescent="0.25">
      <c r="A19" s="11" t="s">
        <v>27</v>
      </c>
      <c r="B19" s="22">
        <f>+D19+F19+H19</f>
        <v>10000</v>
      </c>
      <c r="C19" s="22">
        <f>+E19+G19+I19</f>
        <v>8000</v>
      </c>
      <c r="D19" s="17">
        <v>0</v>
      </c>
      <c r="E19" s="17">
        <v>0</v>
      </c>
      <c r="F19" s="17">
        <v>10000</v>
      </c>
      <c r="G19" s="17">
        <v>8000</v>
      </c>
      <c r="H19" s="17">
        <v>0</v>
      </c>
      <c r="I19" s="17">
        <v>0</v>
      </c>
      <c r="J19" s="12"/>
      <c r="K19" s="13"/>
    </row>
    <row r="20" spans="1:13" ht="25.5" x14ac:dyDescent="0.25">
      <c r="A20" s="20" t="s">
        <v>24</v>
      </c>
      <c r="B20" s="21">
        <f>D20+F20+H20</f>
        <v>70332</v>
      </c>
      <c r="C20" s="21">
        <f t="shared" ref="C20:I20" si="5">+C21+C22+C23</f>
        <v>45000</v>
      </c>
      <c r="D20" s="17">
        <f t="shared" si="5"/>
        <v>40332</v>
      </c>
      <c r="E20" s="17">
        <f t="shared" si="5"/>
        <v>35000</v>
      </c>
      <c r="F20" s="17">
        <f t="shared" si="5"/>
        <v>15000</v>
      </c>
      <c r="G20" s="17">
        <f t="shared" si="5"/>
        <v>5000</v>
      </c>
      <c r="H20" s="17">
        <f t="shared" si="5"/>
        <v>15000</v>
      </c>
      <c r="I20" s="17">
        <f t="shared" si="5"/>
        <v>5000</v>
      </c>
      <c r="J20" s="12"/>
      <c r="K20" s="13"/>
    </row>
    <row r="21" spans="1:13" x14ac:dyDescent="0.25">
      <c r="A21" s="11" t="s">
        <v>20</v>
      </c>
      <c r="B21" s="22">
        <f>+D21+F21+H21</f>
        <v>30332</v>
      </c>
      <c r="C21" s="22">
        <f>+E21+G21+I21</f>
        <v>30000</v>
      </c>
      <c r="D21" s="17">
        <v>30332</v>
      </c>
      <c r="E21" s="17">
        <v>30000</v>
      </c>
      <c r="F21" s="17">
        <v>0</v>
      </c>
      <c r="G21" s="17">
        <v>0</v>
      </c>
      <c r="H21" s="17">
        <v>0</v>
      </c>
      <c r="I21" s="17">
        <v>0</v>
      </c>
      <c r="J21" s="12"/>
      <c r="K21" s="13"/>
      <c r="L21" s="31"/>
      <c r="M21" s="31"/>
    </row>
    <row r="22" spans="1:13" x14ac:dyDescent="0.25">
      <c r="A22" s="11" t="s">
        <v>19</v>
      </c>
      <c r="B22" s="22">
        <f>+D22+F22+H22</f>
        <v>25000</v>
      </c>
      <c r="C22" s="22">
        <f t="shared" ref="C22:C23" si="6">+E22+G22+I22</f>
        <v>10000</v>
      </c>
      <c r="D22" s="17">
        <v>10000</v>
      </c>
      <c r="E22" s="17">
        <v>5000</v>
      </c>
      <c r="F22" s="17">
        <v>5000</v>
      </c>
      <c r="G22" s="17">
        <v>5000</v>
      </c>
      <c r="H22" s="17">
        <v>10000</v>
      </c>
      <c r="I22" s="17">
        <v>0</v>
      </c>
      <c r="J22" s="12"/>
      <c r="K22" s="13"/>
    </row>
    <row r="23" spans="1:13" x14ac:dyDescent="0.25">
      <c r="A23" s="11" t="s">
        <v>17</v>
      </c>
      <c r="B23" s="22">
        <f>+D23+F23+H23</f>
        <v>15000</v>
      </c>
      <c r="C23" s="22">
        <f t="shared" si="6"/>
        <v>5000</v>
      </c>
      <c r="D23" s="17">
        <v>0</v>
      </c>
      <c r="E23" s="17">
        <v>0</v>
      </c>
      <c r="F23" s="17">
        <v>10000</v>
      </c>
      <c r="G23" s="17">
        <v>0</v>
      </c>
      <c r="H23" s="17">
        <v>5000</v>
      </c>
      <c r="I23" s="17">
        <v>5000</v>
      </c>
      <c r="J23" s="12"/>
      <c r="K23" s="13"/>
    </row>
    <row r="24" spans="1:13" ht="25.5" x14ac:dyDescent="0.25">
      <c r="A24" s="20" t="s">
        <v>25</v>
      </c>
      <c r="B24" s="21">
        <f>D24+F24+H24</f>
        <v>90331.65</v>
      </c>
      <c r="C24" s="21">
        <f>+C25+C26+C27+C28</f>
        <v>57792.24</v>
      </c>
      <c r="D24" s="17">
        <f>D25+D26+D27+D28</f>
        <v>36331.65</v>
      </c>
      <c r="E24" s="17">
        <f>+E25+E26+E27+E28</f>
        <v>31000</v>
      </c>
      <c r="F24" s="17">
        <f>F25+F26+F27+F28</f>
        <v>33000</v>
      </c>
      <c r="G24" s="17">
        <f>+G25+G26+G27+G28</f>
        <v>16792.239999999998</v>
      </c>
      <c r="H24" s="17">
        <f>+H25+H26+H27+H28</f>
        <v>21000</v>
      </c>
      <c r="I24" s="17">
        <f>+I25+I26+I27+I28</f>
        <v>10000</v>
      </c>
      <c r="J24" s="12"/>
      <c r="K24" s="13"/>
    </row>
    <row r="25" spans="1:13" x14ac:dyDescent="0.25">
      <c r="A25" s="11" t="s">
        <v>20</v>
      </c>
      <c r="B25" s="22">
        <f>+D25+F25+H25</f>
        <v>35000</v>
      </c>
      <c r="C25" s="22">
        <f>+E25+G25+I25</f>
        <v>51000</v>
      </c>
      <c r="D25" s="17">
        <v>20000</v>
      </c>
      <c r="E25" s="17">
        <v>31000</v>
      </c>
      <c r="F25" s="17">
        <v>15000</v>
      </c>
      <c r="G25" s="17">
        <v>10000</v>
      </c>
      <c r="H25" s="17">
        <v>0</v>
      </c>
      <c r="I25" s="17">
        <v>10000</v>
      </c>
      <c r="J25" s="12"/>
      <c r="K25" s="13"/>
      <c r="L25" s="30"/>
    </row>
    <row r="26" spans="1:13" x14ac:dyDescent="0.25">
      <c r="A26" s="11" t="s">
        <v>19</v>
      </c>
      <c r="B26" s="22">
        <f t="shared" ref="B26:C28" si="7">+D26+F26+H26</f>
        <v>26000</v>
      </c>
      <c r="C26" s="22">
        <f t="shared" si="7"/>
        <v>0</v>
      </c>
      <c r="D26" s="17">
        <v>10000</v>
      </c>
      <c r="E26" s="17">
        <v>0</v>
      </c>
      <c r="F26" s="17">
        <v>8000</v>
      </c>
      <c r="G26" s="17">
        <v>0</v>
      </c>
      <c r="H26" s="17">
        <v>8000</v>
      </c>
      <c r="I26" s="17">
        <v>0</v>
      </c>
      <c r="J26" s="12"/>
      <c r="K26" s="13"/>
    </row>
    <row r="27" spans="1:13" x14ac:dyDescent="0.25">
      <c r="A27" s="11" t="s">
        <v>17</v>
      </c>
      <c r="B27" s="22">
        <f t="shared" si="7"/>
        <v>0</v>
      </c>
      <c r="C27" s="22">
        <f t="shared" si="7"/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2"/>
      <c r="K27" s="13"/>
    </row>
    <row r="28" spans="1:13" x14ac:dyDescent="0.25">
      <c r="A28" s="11" t="s">
        <v>18</v>
      </c>
      <c r="B28" s="22">
        <f>+D28+F28+H28</f>
        <v>29331.65</v>
      </c>
      <c r="C28" s="22">
        <f t="shared" si="7"/>
        <v>6792.24</v>
      </c>
      <c r="D28" s="17">
        <v>6331.65</v>
      </c>
      <c r="E28" s="17">
        <v>0</v>
      </c>
      <c r="F28" s="17">
        <v>10000</v>
      </c>
      <c r="G28" s="17">
        <v>6792.24</v>
      </c>
      <c r="H28" s="17">
        <v>13000</v>
      </c>
      <c r="I28" s="17">
        <v>0</v>
      </c>
      <c r="J28" s="12"/>
      <c r="K28" s="13"/>
    </row>
    <row r="29" spans="1:13" x14ac:dyDescent="0.25">
      <c r="A29" s="15" t="s">
        <v>6</v>
      </c>
      <c r="B29" s="16">
        <v>0</v>
      </c>
      <c r="C29" s="16">
        <v>0</v>
      </c>
      <c r="D29" s="17"/>
      <c r="E29" s="17"/>
      <c r="F29" s="17"/>
      <c r="G29" s="17">
        <v>0</v>
      </c>
      <c r="H29" s="17"/>
      <c r="I29" s="17">
        <v>0</v>
      </c>
      <c r="J29" s="12"/>
      <c r="K29" s="13"/>
    </row>
    <row r="30" spans="1:13" x14ac:dyDescent="0.25">
      <c r="A30" s="23" t="s">
        <v>10</v>
      </c>
      <c r="B30" s="23">
        <v>889589</v>
      </c>
      <c r="C30" s="23">
        <v>842943</v>
      </c>
      <c r="D30" s="24">
        <f>SUM(D7:D11)+D29</f>
        <v>359231.5</v>
      </c>
      <c r="E30" s="24">
        <f t="shared" ref="E30:I30" si="8">SUM(E7:E11)+E29</f>
        <v>294383.62</v>
      </c>
      <c r="F30" s="24">
        <f t="shared" si="8"/>
        <v>287527.09999999998</v>
      </c>
      <c r="G30" s="24">
        <f t="shared" si="8"/>
        <v>297175.86</v>
      </c>
      <c r="H30" s="24">
        <f t="shared" si="8"/>
        <v>202830</v>
      </c>
      <c r="I30" s="24">
        <f t="shared" si="8"/>
        <v>223383.62</v>
      </c>
      <c r="J30" s="12"/>
      <c r="K30" s="13"/>
    </row>
    <row r="31" spans="1:13" ht="25.5" x14ac:dyDescent="0.25">
      <c r="A31" s="4" t="s">
        <v>11</v>
      </c>
      <c r="B31" s="25">
        <v>62271</v>
      </c>
      <c r="C31" s="25">
        <v>59006</v>
      </c>
      <c r="D31" s="26">
        <f t="shared" ref="D31:I31" si="9">ROUND(D30*0.07,0)</f>
        <v>25146</v>
      </c>
      <c r="E31" s="26">
        <f t="shared" si="9"/>
        <v>20607</v>
      </c>
      <c r="F31" s="26">
        <f t="shared" si="9"/>
        <v>20127</v>
      </c>
      <c r="G31" s="26">
        <f t="shared" si="9"/>
        <v>20802</v>
      </c>
      <c r="H31" s="26">
        <f t="shared" si="9"/>
        <v>14198</v>
      </c>
      <c r="I31" s="26">
        <f t="shared" si="9"/>
        <v>15637</v>
      </c>
      <c r="J31" s="14"/>
      <c r="K31" s="13"/>
    </row>
    <row r="32" spans="1:13" x14ac:dyDescent="0.25">
      <c r="A32" s="27" t="s">
        <v>12</v>
      </c>
      <c r="B32" s="27">
        <v>951860</v>
      </c>
      <c r="C32" s="27">
        <v>901949</v>
      </c>
      <c r="D32" s="28">
        <f>SUM(D30:D31)</f>
        <v>384377.5</v>
      </c>
      <c r="E32" s="28">
        <f t="shared" ref="E32:I32" si="10">SUM(E30:E31)</f>
        <v>314990.62</v>
      </c>
      <c r="F32" s="28">
        <f t="shared" si="10"/>
        <v>307654.09999999998</v>
      </c>
      <c r="G32" s="28">
        <f t="shared" si="10"/>
        <v>317977.86</v>
      </c>
      <c r="H32" s="28">
        <f t="shared" si="10"/>
        <v>217028</v>
      </c>
      <c r="I32" s="28">
        <f t="shared" si="10"/>
        <v>239020.62</v>
      </c>
      <c r="J32" s="12" t="e">
        <f>+#REF!+#REF!+#REF!+#REF!+#REF!+I32+G32+E32</f>
        <v>#REF!</v>
      </c>
      <c r="K32" s="13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10"/>
      <c r="C34" s="10"/>
      <c r="D34" s="9"/>
      <c r="E34" s="9"/>
      <c r="F34" s="9"/>
      <c r="G34" s="9"/>
      <c r="H34" s="9"/>
      <c r="I34" s="9"/>
    </row>
    <row r="35" spans="1:9" x14ac:dyDescent="0.25">
      <c r="A35" s="8"/>
      <c r="B35" s="8"/>
      <c r="C35" s="8"/>
      <c r="D35" s="10"/>
      <c r="E35" s="10"/>
      <c r="F35" s="10"/>
      <c r="G35" s="10"/>
      <c r="H35" s="10"/>
      <c r="I35" s="10"/>
    </row>
    <row r="36" spans="1:9" x14ac:dyDescent="0.25">
      <c r="A36" s="8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8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8"/>
      <c r="B38" s="8"/>
      <c r="C38" s="8"/>
      <c r="D38" s="10"/>
      <c r="E38" s="10"/>
      <c r="F38" s="10"/>
      <c r="G38" s="10"/>
      <c r="H38" s="10"/>
      <c r="I38" s="10"/>
    </row>
    <row r="39" spans="1:9" x14ac:dyDescent="0.25">
      <c r="A39" s="8"/>
      <c r="B39" s="8"/>
      <c r="C39" s="8"/>
      <c r="D39" s="8"/>
      <c r="E39" s="8"/>
      <c r="F39" s="8"/>
      <c r="G39" s="8"/>
      <c r="H39" s="10"/>
      <c r="I39" s="10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8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8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8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8"/>
    </row>
    <row r="95" spans="1:9" x14ac:dyDescent="0.25">
      <c r="A95" s="8"/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 s="8"/>
      <c r="B96" s="8"/>
      <c r="C96" s="8"/>
      <c r="D96" s="8"/>
      <c r="E96" s="8"/>
      <c r="F96" s="8"/>
      <c r="G96" s="8"/>
      <c r="H96" s="8"/>
      <c r="I96" s="8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8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8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8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8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A102" s="8"/>
      <c r="B102" s="8"/>
      <c r="C102" s="8"/>
      <c r="D102" s="8"/>
      <c r="E102" s="8"/>
      <c r="F102" s="8"/>
      <c r="G102" s="8"/>
      <c r="H102" s="8"/>
      <c r="I102" s="8"/>
    </row>
    <row r="103" spans="1:9" x14ac:dyDescent="0.25">
      <c r="A103" s="8"/>
      <c r="B103" s="8"/>
      <c r="C103" s="8"/>
      <c r="D103" s="8"/>
      <c r="E103" s="8"/>
      <c r="F103" s="8"/>
      <c r="G103" s="8"/>
      <c r="H103" s="8"/>
      <c r="I103" s="8"/>
    </row>
    <row r="104" spans="1:9" x14ac:dyDescent="0.25">
      <c r="A104" s="8"/>
      <c r="B104" s="8"/>
      <c r="C104" s="8"/>
      <c r="D104" s="8"/>
      <c r="E104" s="8"/>
      <c r="F104" s="8"/>
      <c r="G104" s="8"/>
      <c r="H104" s="8"/>
      <c r="I104" s="8"/>
    </row>
    <row r="105" spans="1:9" x14ac:dyDescent="0.25">
      <c r="A105" s="8"/>
      <c r="B105" s="8"/>
      <c r="C105" s="8"/>
      <c r="D105" s="8"/>
      <c r="E105" s="8"/>
      <c r="F105" s="8"/>
      <c r="G105" s="8"/>
      <c r="H105" s="8"/>
      <c r="I105" s="8"/>
    </row>
    <row r="106" spans="1:9" x14ac:dyDescent="0.25">
      <c r="A106" s="8"/>
      <c r="B106" s="8"/>
      <c r="C106" s="8"/>
      <c r="D106" s="8"/>
      <c r="E106" s="8"/>
      <c r="F106" s="8"/>
      <c r="G106" s="8"/>
      <c r="H106" s="8"/>
      <c r="I106" s="8"/>
    </row>
    <row r="107" spans="1:9" x14ac:dyDescent="0.25">
      <c r="A107" s="8"/>
      <c r="B107" s="8"/>
      <c r="C107" s="8"/>
      <c r="D107" s="8"/>
      <c r="E107" s="8"/>
      <c r="F107" s="8"/>
      <c r="G107" s="8"/>
      <c r="H107" s="8"/>
      <c r="I107" s="8"/>
    </row>
    <row r="108" spans="1:9" x14ac:dyDescent="0.25">
      <c r="A108" s="8"/>
      <c r="B108" s="8"/>
      <c r="C108" s="8"/>
      <c r="D108" s="8"/>
      <c r="E108" s="8"/>
      <c r="F108" s="8"/>
      <c r="G108" s="8"/>
      <c r="H108" s="8"/>
      <c r="I108" s="8"/>
    </row>
    <row r="109" spans="1:9" x14ac:dyDescent="0.25">
      <c r="A109" s="8"/>
      <c r="B109" s="8"/>
      <c r="C109" s="8"/>
      <c r="D109" s="8"/>
      <c r="E109" s="8"/>
      <c r="F109" s="8"/>
      <c r="G109" s="8"/>
      <c r="H109" s="8"/>
      <c r="I109" s="8"/>
    </row>
    <row r="110" spans="1:9" x14ac:dyDescent="0.25">
      <c r="A110" s="8"/>
      <c r="B110" s="8"/>
      <c r="C110" s="8"/>
      <c r="D110" s="8"/>
      <c r="E110" s="8"/>
      <c r="F110" s="8"/>
      <c r="G110" s="8"/>
      <c r="H110" s="8"/>
      <c r="I110" s="8"/>
    </row>
    <row r="111" spans="1:9" x14ac:dyDescent="0.25">
      <c r="A111" s="8"/>
      <c r="B111" s="8"/>
      <c r="C111" s="8"/>
      <c r="D111" s="8"/>
      <c r="E111" s="8"/>
      <c r="F111" s="8"/>
      <c r="G111" s="8"/>
      <c r="H111" s="8"/>
      <c r="I111" s="8"/>
    </row>
    <row r="112" spans="1:9" x14ac:dyDescent="0.25">
      <c r="A112" s="8"/>
      <c r="B112" s="8"/>
      <c r="C112" s="8"/>
      <c r="D112" s="8"/>
      <c r="E112" s="8"/>
      <c r="F112" s="8"/>
      <c r="G112" s="8"/>
      <c r="H112" s="8"/>
      <c r="I112" s="8"/>
    </row>
    <row r="113" spans="1:9" x14ac:dyDescent="0.25">
      <c r="A113" s="8"/>
      <c r="B113" s="8"/>
      <c r="C113" s="8"/>
      <c r="D113" s="8"/>
      <c r="E113" s="8"/>
      <c r="F113" s="8"/>
      <c r="G113" s="8"/>
      <c r="H113" s="8"/>
      <c r="I113" s="8"/>
    </row>
    <row r="114" spans="1:9" x14ac:dyDescent="0.25">
      <c r="A114" s="8"/>
      <c r="B114" s="8"/>
      <c r="C114" s="8"/>
      <c r="D114" s="8"/>
      <c r="E114" s="8"/>
      <c r="F114" s="8"/>
      <c r="G114" s="8"/>
      <c r="H114" s="8"/>
      <c r="I114" s="8"/>
    </row>
    <row r="115" spans="1:9" x14ac:dyDescent="0.25">
      <c r="A115" s="8"/>
      <c r="B115" s="8"/>
      <c r="C115" s="8"/>
      <c r="D115" s="8"/>
      <c r="E115" s="8"/>
      <c r="F115" s="8"/>
      <c r="G115" s="8"/>
      <c r="H115" s="8"/>
      <c r="I115" s="8"/>
    </row>
    <row r="116" spans="1:9" x14ac:dyDescent="0.25">
      <c r="A116" s="8"/>
      <c r="B116" s="8"/>
      <c r="C116" s="8"/>
      <c r="D116" s="8"/>
      <c r="E116" s="8"/>
      <c r="F116" s="8"/>
      <c r="G116" s="8"/>
      <c r="H116" s="8"/>
      <c r="I116" s="8"/>
    </row>
    <row r="117" spans="1:9" x14ac:dyDescent="0.25">
      <c r="A117" s="8"/>
      <c r="B117" s="8"/>
      <c r="C117" s="8"/>
      <c r="D117" s="8"/>
      <c r="E117" s="8"/>
      <c r="F117" s="8"/>
      <c r="G117" s="8"/>
      <c r="H117" s="8"/>
      <c r="I117" s="8"/>
    </row>
    <row r="118" spans="1:9" x14ac:dyDescent="0.25">
      <c r="A118" s="8"/>
      <c r="B118" s="8"/>
      <c r="C118" s="8"/>
      <c r="D118" s="8"/>
      <c r="E118" s="8"/>
      <c r="F118" s="8"/>
      <c r="G118" s="8"/>
      <c r="H118" s="8"/>
      <c r="I118" s="8"/>
    </row>
    <row r="119" spans="1:9" x14ac:dyDescent="0.25">
      <c r="A119" s="8"/>
      <c r="B119" s="8"/>
      <c r="C119" s="8"/>
      <c r="D119" s="8"/>
      <c r="E119" s="8"/>
      <c r="F119" s="8"/>
      <c r="G119" s="8"/>
      <c r="H119" s="8"/>
      <c r="I119" s="8"/>
    </row>
    <row r="120" spans="1:9" x14ac:dyDescent="0.25">
      <c r="A120" s="8"/>
      <c r="B120" s="8"/>
      <c r="C120" s="8"/>
      <c r="D120" s="8"/>
      <c r="E120" s="8"/>
      <c r="F120" s="8"/>
      <c r="G120" s="8"/>
      <c r="H120" s="8"/>
      <c r="I120" s="8"/>
    </row>
    <row r="121" spans="1:9" x14ac:dyDescent="0.25">
      <c r="A121" s="8"/>
      <c r="B121" s="8"/>
      <c r="C121" s="8"/>
      <c r="D121" s="8"/>
      <c r="E121" s="8"/>
      <c r="F121" s="8"/>
      <c r="G121" s="8"/>
      <c r="H121" s="8"/>
      <c r="I121" s="8"/>
    </row>
    <row r="122" spans="1:9" x14ac:dyDescent="0.25">
      <c r="A122" s="8"/>
      <c r="B122" s="8"/>
      <c r="C122" s="8"/>
      <c r="D122" s="8"/>
      <c r="E122" s="8"/>
      <c r="F122" s="8"/>
      <c r="G122" s="8"/>
      <c r="H122" s="8"/>
      <c r="I122" s="8"/>
    </row>
    <row r="123" spans="1:9" x14ac:dyDescent="0.25">
      <c r="A123" s="8"/>
      <c r="B123" s="8"/>
      <c r="C123" s="8"/>
      <c r="D123" s="8"/>
      <c r="E123" s="8"/>
      <c r="F123" s="8"/>
      <c r="G123" s="8"/>
      <c r="H123" s="8"/>
      <c r="I123" s="8"/>
    </row>
    <row r="124" spans="1:9" x14ac:dyDescent="0.25">
      <c r="A124" s="8"/>
      <c r="B124" s="8"/>
      <c r="C124" s="8"/>
      <c r="D124" s="8"/>
      <c r="E124" s="8"/>
      <c r="F124" s="8"/>
      <c r="G124" s="8"/>
      <c r="H124" s="8"/>
      <c r="I124" s="8"/>
    </row>
    <row r="125" spans="1:9" x14ac:dyDescent="0.25">
      <c r="A125" s="8"/>
      <c r="B125" s="8"/>
      <c r="C125" s="8"/>
      <c r="D125" s="8"/>
      <c r="E125" s="8"/>
      <c r="F125" s="8"/>
      <c r="G125" s="8"/>
      <c r="H125" s="8"/>
      <c r="I125" s="8"/>
    </row>
    <row r="126" spans="1:9" x14ac:dyDescent="0.25">
      <c r="A126" s="8"/>
      <c r="B126" s="8"/>
      <c r="C126" s="8"/>
      <c r="D126" s="8"/>
      <c r="E126" s="8"/>
      <c r="F126" s="8"/>
      <c r="G126" s="8"/>
      <c r="H126" s="8"/>
      <c r="I126" s="8"/>
    </row>
    <row r="127" spans="1:9" x14ac:dyDescent="0.25">
      <c r="A127" s="8"/>
      <c r="B127" s="8"/>
      <c r="C127" s="8"/>
      <c r="D127" s="8"/>
      <c r="E127" s="8"/>
      <c r="F127" s="8"/>
      <c r="G127" s="8"/>
      <c r="H127" s="8"/>
      <c r="I127" s="8"/>
    </row>
    <row r="128" spans="1:9" x14ac:dyDescent="0.25">
      <c r="A128" s="8"/>
      <c r="B128" s="8"/>
      <c r="C128" s="8"/>
      <c r="D128" s="8"/>
      <c r="E128" s="8"/>
      <c r="F128" s="8"/>
      <c r="G128" s="8"/>
      <c r="H128" s="8"/>
      <c r="I128" s="8"/>
    </row>
    <row r="129" spans="1:9" x14ac:dyDescent="0.25">
      <c r="A129" s="8"/>
      <c r="B129" s="8"/>
      <c r="C129" s="8"/>
      <c r="D129" s="8"/>
      <c r="E129" s="8"/>
      <c r="F129" s="8"/>
      <c r="G129" s="8"/>
      <c r="H129" s="8"/>
      <c r="I129" s="8"/>
    </row>
    <row r="130" spans="1:9" x14ac:dyDescent="0.25">
      <c r="A130" s="8"/>
      <c r="B130" s="8"/>
      <c r="C130" s="8"/>
      <c r="D130" s="8"/>
      <c r="E130" s="8"/>
      <c r="F130" s="8"/>
      <c r="G130" s="8"/>
      <c r="H130" s="8"/>
      <c r="I130" s="8"/>
    </row>
    <row r="131" spans="1:9" x14ac:dyDescent="0.25">
      <c r="A131" s="8"/>
      <c r="B131" s="8"/>
      <c r="C131" s="8"/>
      <c r="D131" s="8"/>
      <c r="E131" s="8"/>
      <c r="F131" s="8"/>
      <c r="G131" s="8"/>
      <c r="H131" s="8"/>
      <c r="I131" s="8"/>
    </row>
    <row r="132" spans="1:9" x14ac:dyDescent="0.25">
      <c r="A132" s="8"/>
      <c r="B132" s="8"/>
      <c r="C132" s="8"/>
      <c r="D132" s="8"/>
      <c r="E132" s="8"/>
      <c r="F132" s="8"/>
      <c r="G132" s="8"/>
      <c r="H132" s="8"/>
      <c r="I132" s="8"/>
    </row>
    <row r="133" spans="1:9" x14ac:dyDescent="0.25">
      <c r="A133" s="8"/>
      <c r="B133" s="8"/>
      <c r="C133" s="8"/>
      <c r="D133" s="8"/>
      <c r="E133" s="8"/>
      <c r="F133" s="8"/>
      <c r="G133" s="8"/>
      <c r="H133" s="8"/>
      <c r="I133" s="8"/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8"/>
    </row>
    <row r="135" spans="1:9" x14ac:dyDescent="0.25">
      <c r="A135" s="8"/>
      <c r="B135" s="8"/>
      <c r="C135" s="8"/>
      <c r="D135" s="8"/>
      <c r="E135" s="8"/>
      <c r="F135" s="8"/>
      <c r="G135" s="8"/>
      <c r="H135" s="8"/>
      <c r="I135" s="8"/>
    </row>
    <row r="136" spans="1:9" x14ac:dyDescent="0.25">
      <c r="A136" s="8"/>
      <c r="B136" s="8"/>
      <c r="C136" s="8"/>
      <c r="D136" s="8"/>
      <c r="E136" s="8"/>
      <c r="F136" s="8"/>
      <c r="G136" s="8"/>
      <c r="H136" s="8"/>
      <c r="I136" s="8"/>
    </row>
    <row r="137" spans="1:9" x14ac:dyDescent="0.25">
      <c r="A137" s="8"/>
      <c r="B137" s="8"/>
      <c r="C137" s="8"/>
      <c r="D137" s="8"/>
      <c r="E137" s="8"/>
      <c r="F137" s="8"/>
      <c r="G137" s="8"/>
      <c r="H137" s="8"/>
      <c r="I137" s="8"/>
    </row>
    <row r="138" spans="1:9" x14ac:dyDescent="0.25">
      <c r="A138" s="8"/>
      <c r="B138" s="8"/>
      <c r="C138" s="8"/>
      <c r="D138" s="8"/>
      <c r="E138" s="8"/>
      <c r="F138" s="8"/>
      <c r="G138" s="8"/>
      <c r="H138" s="8"/>
      <c r="I138" s="8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8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8"/>
    </row>
    <row r="141" spans="1:9" x14ac:dyDescent="0.25">
      <c r="A141" s="8"/>
      <c r="B141" s="8"/>
      <c r="C141" s="8"/>
      <c r="D141" s="8"/>
      <c r="E141" s="8"/>
      <c r="F141" s="8"/>
      <c r="G141" s="8"/>
      <c r="H141" s="8"/>
      <c r="I141" s="8"/>
    </row>
    <row r="142" spans="1:9" x14ac:dyDescent="0.25">
      <c r="A142" s="8"/>
      <c r="B142" s="8"/>
      <c r="C142" s="8"/>
      <c r="D142" s="8"/>
      <c r="E142" s="8"/>
      <c r="F142" s="8"/>
      <c r="G142" s="8"/>
      <c r="H142" s="8"/>
      <c r="I142" s="8"/>
    </row>
    <row r="143" spans="1:9" x14ac:dyDescent="0.25">
      <c r="A143" s="8"/>
      <c r="B143" s="8"/>
      <c r="C143" s="8"/>
      <c r="D143" s="8"/>
      <c r="E143" s="8"/>
      <c r="F143" s="8"/>
      <c r="G143" s="8"/>
      <c r="H143" s="8"/>
      <c r="I143" s="8"/>
    </row>
    <row r="144" spans="1:9" x14ac:dyDescent="0.25">
      <c r="A144" s="8"/>
      <c r="B144" s="8"/>
      <c r="C144" s="8"/>
      <c r="D144" s="8"/>
      <c r="E144" s="8"/>
      <c r="F144" s="8"/>
      <c r="G144" s="8"/>
      <c r="H144" s="8"/>
      <c r="I144" s="8"/>
    </row>
    <row r="145" spans="1:9" x14ac:dyDescent="0.25">
      <c r="A145" s="8"/>
      <c r="B145" s="8"/>
      <c r="C145" s="8"/>
      <c r="D145" s="8"/>
      <c r="E145" s="8"/>
      <c r="F145" s="8"/>
      <c r="G145" s="8"/>
      <c r="H145" s="8"/>
      <c r="I145" s="8"/>
    </row>
    <row r="146" spans="1:9" x14ac:dyDescent="0.25">
      <c r="A146" s="8"/>
      <c r="B146" s="8"/>
      <c r="C146" s="8"/>
      <c r="D146" s="8"/>
      <c r="E146" s="8"/>
      <c r="F146" s="8"/>
      <c r="G146" s="8"/>
      <c r="H146" s="8"/>
      <c r="I146" s="8"/>
    </row>
    <row r="147" spans="1:9" x14ac:dyDescent="0.25">
      <c r="A147" s="8"/>
      <c r="B147" s="8"/>
      <c r="C147" s="8"/>
      <c r="D147" s="8"/>
      <c r="E147" s="8"/>
      <c r="F147" s="8"/>
      <c r="G147" s="8"/>
      <c r="H147" s="8"/>
      <c r="I147" s="8"/>
    </row>
    <row r="148" spans="1:9" x14ac:dyDescent="0.25">
      <c r="A148" s="8"/>
      <c r="B148" s="8"/>
      <c r="C148" s="8"/>
      <c r="D148" s="8"/>
      <c r="E148" s="8"/>
      <c r="F148" s="8"/>
      <c r="G148" s="8"/>
      <c r="H148" s="8"/>
      <c r="I148" s="8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8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8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8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8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8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8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8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8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8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8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8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8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8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8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8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8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8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8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8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8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8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8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8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8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8"/>
    </row>
    <row r="174" spans="1:9" x14ac:dyDescent="0.25">
      <c r="A174" s="8"/>
      <c r="B174" s="8"/>
      <c r="C174" s="8"/>
      <c r="D174" s="8"/>
      <c r="E174" s="8"/>
      <c r="F174" s="8"/>
      <c r="G174" s="8"/>
      <c r="H174" s="8"/>
      <c r="I174" s="8"/>
    </row>
    <row r="175" spans="1:9" x14ac:dyDescent="0.25">
      <c r="A175" s="8"/>
      <c r="B175" s="8"/>
      <c r="C175" s="8"/>
      <c r="D175" s="8"/>
      <c r="E175" s="8"/>
      <c r="F175" s="8"/>
      <c r="G175" s="8"/>
      <c r="H175" s="8"/>
      <c r="I175" s="8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8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8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8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8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8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8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8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8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8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8"/>
    </row>
    <row r="186" spans="1:9" x14ac:dyDescent="0.25">
      <c r="A186" s="8"/>
      <c r="B186" s="8"/>
      <c r="C186" s="8"/>
      <c r="D186" s="8"/>
      <c r="E186" s="8"/>
      <c r="F186" s="8"/>
      <c r="G186" s="8"/>
      <c r="H186" s="8"/>
      <c r="I186" s="8"/>
    </row>
    <row r="187" spans="1:9" x14ac:dyDescent="0.25">
      <c r="A187" s="8"/>
      <c r="B187" s="8"/>
      <c r="C187" s="8"/>
      <c r="D187" s="8"/>
      <c r="E187" s="8"/>
      <c r="F187" s="8"/>
      <c r="G187" s="8"/>
      <c r="H187" s="8"/>
      <c r="I187" s="8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8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8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8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8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8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8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8"/>
    </row>
    <row r="195" spans="1:9" x14ac:dyDescent="0.25">
      <c r="A195" s="8"/>
      <c r="B195" s="8"/>
      <c r="C195" s="8"/>
      <c r="D195" s="8"/>
      <c r="E195" s="8"/>
      <c r="F195" s="8"/>
      <c r="G195" s="8"/>
      <c r="H195" s="8"/>
      <c r="I195" s="8"/>
    </row>
    <row r="196" spans="1:9" x14ac:dyDescent="0.25">
      <c r="A196" s="8"/>
      <c r="B196" s="8"/>
      <c r="C196" s="8"/>
      <c r="D196" s="8"/>
      <c r="E196" s="8"/>
      <c r="F196" s="8"/>
      <c r="G196" s="8"/>
      <c r="H196" s="8"/>
      <c r="I196" s="8"/>
    </row>
    <row r="197" spans="1:9" x14ac:dyDescent="0.25">
      <c r="A197" s="8"/>
      <c r="B197" s="8"/>
      <c r="C197" s="8"/>
      <c r="D197" s="8"/>
      <c r="E197" s="8"/>
      <c r="F197" s="8"/>
      <c r="G197" s="8"/>
      <c r="H197" s="8"/>
      <c r="I197" s="8"/>
    </row>
    <row r="198" spans="1:9" x14ac:dyDescent="0.25">
      <c r="A198" s="8"/>
      <c r="B198" s="8"/>
      <c r="C198" s="8"/>
      <c r="D198" s="8"/>
      <c r="E198" s="8"/>
      <c r="F198" s="8"/>
      <c r="G198" s="8"/>
      <c r="H198" s="8"/>
      <c r="I198" s="8"/>
    </row>
    <row r="199" spans="1:9" x14ac:dyDescent="0.25">
      <c r="A199" s="8"/>
      <c r="B199" s="8"/>
      <c r="C199" s="8"/>
      <c r="D199" s="8"/>
      <c r="E199" s="8"/>
      <c r="F199" s="8"/>
      <c r="G199" s="8"/>
      <c r="H199" s="8"/>
      <c r="I199" s="8"/>
    </row>
    <row r="200" spans="1:9" x14ac:dyDescent="0.25">
      <c r="A200" s="8"/>
      <c r="B200" s="8"/>
      <c r="C200" s="8"/>
      <c r="D200" s="8"/>
      <c r="E200" s="8"/>
      <c r="F200" s="8"/>
      <c r="G200" s="8"/>
      <c r="H200" s="8"/>
      <c r="I200" s="8"/>
    </row>
    <row r="201" spans="1:9" x14ac:dyDescent="0.25">
      <c r="A201" s="8"/>
      <c r="B201" s="8"/>
      <c r="C201" s="8"/>
      <c r="D201" s="8"/>
      <c r="E201" s="8"/>
      <c r="F201" s="8"/>
      <c r="G201" s="8"/>
      <c r="H201" s="8"/>
      <c r="I201" s="8"/>
    </row>
    <row r="202" spans="1:9" x14ac:dyDescent="0.25">
      <c r="A202" s="8"/>
      <c r="B202" s="8"/>
      <c r="C202" s="8"/>
      <c r="D202" s="8"/>
      <c r="E202" s="8"/>
      <c r="F202" s="8"/>
      <c r="G202" s="8"/>
      <c r="H202" s="8"/>
      <c r="I202" s="8"/>
    </row>
    <row r="203" spans="1:9" x14ac:dyDescent="0.25">
      <c r="A203" s="8"/>
      <c r="B203" s="8"/>
      <c r="C203" s="8"/>
      <c r="D203" s="8"/>
      <c r="E203" s="8"/>
      <c r="F203" s="8"/>
      <c r="G203" s="8"/>
      <c r="H203" s="8"/>
      <c r="I203" s="8"/>
    </row>
    <row r="204" spans="1:9" x14ac:dyDescent="0.25">
      <c r="A204" s="8"/>
      <c r="B204" s="8"/>
      <c r="C204" s="8"/>
      <c r="D204" s="8"/>
      <c r="E204" s="8"/>
      <c r="F204" s="8"/>
      <c r="G204" s="8"/>
      <c r="H204" s="8"/>
      <c r="I204" s="8"/>
    </row>
    <row r="205" spans="1:9" x14ac:dyDescent="0.25">
      <c r="A205" s="8"/>
      <c r="B205" s="8"/>
      <c r="C205" s="8"/>
      <c r="D205" s="8"/>
      <c r="E205" s="8"/>
      <c r="F205" s="8"/>
      <c r="G205" s="8"/>
      <c r="H205" s="8"/>
      <c r="I205" s="8"/>
    </row>
    <row r="206" spans="1:9" x14ac:dyDescent="0.25">
      <c r="A206" s="8"/>
      <c r="B206" s="8"/>
      <c r="C206" s="8"/>
      <c r="D206" s="8"/>
      <c r="E206" s="8"/>
      <c r="F206" s="8"/>
      <c r="G206" s="8"/>
      <c r="H206" s="8"/>
      <c r="I206" s="8"/>
    </row>
    <row r="207" spans="1:9" x14ac:dyDescent="0.25">
      <c r="A207" s="8"/>
      <c r="B207" s="8"/>
      <c r="C207" s="8"/>
      <c r="D207" s="8"/>
      <c r="E207" s="8"/>
      <c r="F207" s="8"/>
      <c r="G207" s="8"/>
      <c r="H207" s="8"/>
      <c r="I207" s="8"/>
    </row>
    <row r="208" spans="1:9" x14ac:dyDescent="0.25">
      <c r="A208" s="8"/>
      <c r="B208" s="8"/>
      <c r="C208" s="8"/>
      <c r="D208" s="8"/>
      <c r="E208" s="8"/>
      <c r="F208" s="8"/>
      <c r="G208" s="8"/>
      <c r="H208" s="8"/>
      <c r="I208" s="8"/>
    </row>
    <row r="209" spans="1:9" x14ac:dyDescent="0.25">
      <c r="A209" s="8"/>
      <c r="B209" s="8"/>
      <c r="C209" s="8"/>
      <c r="D209" s="8"/>
      <c r="E209" s="8"/>
      <c r="F209" s="8"/>
      <c r="G209" s="8"/>
      <c r="H209" s="8"/>
      <c r="I209" s="8"/>
    </row>
    <row r="210" spans="1:9" x14ac:dyDescent="0.25">
      <c r="A210" s="8"/>
      <c r="B210" s="8"/>
      <c r="C210" s="8"/>
      <c r="D210" s="8"/>
      <c r="E210" s="8"/>
      <c r="F210" s="8"/>
      <c r="G210" s="8"/>
      <c r="H210" s="8"/>
      <c r="I210" s="8"/>
    </row>
  </sheetData>
  <mergeCells count="5">
    <mergeCell ref="A3:A5"/>
    <mergeCell ref="B3:C5"/>
    <mergeCell ref="D3:E5"/>
    <mergeCell ref="F3:G5"/>
    <mergeCell ref="H3:I5"/>
  </mergeCells>
  <pageMargins left="0.25" right="0.25" top="0.75" bottom="0.75" header="0.3" footer="0.3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 AppraisalRepository" ma:contentTypeID="0x0101007E069B3655E54183B5C18442DAD6132F00667DC8D400BA414398D0669F10ECFF87" ma:contentTypeVersion="7" ma:contentTypeDescription="Repository for Appraisal Docs" ma:contentTypeScope="" ma:versionID="a9bc6d65e75391401c6ca0a7905a16c0">
  <xsd:schema xmlns:xsd="http://www.w3.org/2001/XMLSchema" xmlns:xs="http://www.w3.org/2001/XMLSchema" xmlns:p="http://schemas.microsoft.com/office/2006/metadata/properties" xmlns:ns1="http://schemas.microsoft.com/sharepoint/v3" xmlns:ns2="9db0404a-7623-4d3d-ab2f-ed8e1244f64e" xmlns:ns3="48a19867-faf9-4f54-9178-1386f6a9b94c" targetNamespace="http://schemas.microsoft.com/office/2006/metadata/properties" ma:root="true" ma:fieldsID="8ff4ce5177c315d74983b0c8dcb4a0b3" ns1:_="" ns2:_="" ns3:_="">
    <xsd:import namespace="http://schemas.microsoft.com/sharepoint/v3"/>
    <xsd:import namespace="9db0404a-7623-4d3d-ab2f-ed8e1244f64e"/>
    <xsd:import namespace="48a19867-faf9-4f54-9178-1386f6a9b94c"/>
    <xsd:element name="properties">
      <xsd:complexType>
        <xsd:sequence>
          <xsd:element name="documentManagement">
            <xsd:complexType>
              <xsd:all>
                <xsd:element ref="ns1:PDAppraisalID" minOccurs="0"/>
                <xsd:element ref="ns2:PDProjectDCSymbol" minOccurs="0"/>
                <xsd:element ref="ns2:PDBudgetDocStatus" minOccurs="0"/>
                <xsd:element ref="ns2:_dlc_DocId" minOccurs="0"/>
                <xsd:element ref="ns2:_dlc_DocIdUrl" minOccurs="0"/>
                <xsd:element ref="ns2:_dlc_DocIdPersistId" minOccurs="0"/>
                <xsd:element ref="ns3:PDAppraisalDocType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DAppraisalID" ma:index="8" nillable="true" ma:displayName="Appraisal ID" ma:description="Store Unique ID" ma:internalName="PDAppraisalID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404a-7623-4d3d-ab2f-ed8e1244f64e" elementFormDefault="qualified">
    <xsd:import namespace="http://schemas.microsoft.com/office/2006/documentManagement/types"/>
    <xsd:import namespace="http://schemas.microsoft.com/office/infopath/2007/PartnerControls"/>
    <xsd:element name="PDProjectDCSymbol" ma:index="9" nillable="true" ma:displayName="Project DC Symbol" ma:description="Project unique ID" ma:indexed="true" ma:internalName="PDProjectDCSymbol">
      <xsd:simpleType>
        <xsd:restriction base="dms:Text"/>
      </xsd:simpleType>
    </xsd:element>
    <xsd:element name="PDBudgetDocStatus" ma:index="10" nillable="true" ma:displayName="Budget Document Status" ma:description="Bugdet Document Status" ma:format="Dropdown" ma:internalName="PDBudgetDocStatus">
      <xsd:simpleType>
        <xsd:restriction base="dms:Choice">
          <xsd:enumeration value="Draft"/>
          <xsd:enumeration value="Approved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c6013ad-b598-49ae-be3d-4f400d7c27cb}" ma:internalName="TaxCatchAll" ma:showField="CatchAllData" ma:web="9db0404a-7623-4d3d-ab2f-ed8e1244f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bc6013ad-b598-49ae-be3d-4f400d7c27cb}" ma:internalName="TaxCatchAllLabel" ma:readOnly="true" ma:showField="CatchAllDataLabel" ma:web="9db0404a-7623-4d3d-ab2f-ed8e1244f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19867-faf9-4f54-9178-1386f6a9b94c" elementFormDefault="qualified">
    <xsd:import namespace="http://schemas.microsoft.com/office/2006/documentManagement/types"/>
    <xsd:import namespace="http://schemas.microsoft.com/office/infopath/2007/PartnerControls"/>
    <xsd:element name="PDAppraisalDocTypeTaxHTField0" ma:index="14" nillable="true" ma:taxonomy="true" ma:internalName="PDAppraisalDocTypeTaxHTField0" ma:taxonomyFieldName="PDAppraisalDocType" ma:displayName="Appraisal Document Type" ma:default="" ma:fieldId="{f913a501-0444-4439-91c4-ac8eb641c641}" ma:sspId="cf5d3917-ff46-4619-8a71-85dd69c1901b" ma:termSetId="a644866d-3ba6-4286-b04b-89e0fa0ed71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BudgetDocStatus xmlns="9db0404a-7623-4d3d-ab2f-ed8e1244f64e" xsi:nil="true"/>
    <TaxCatchAll xmlns="9db0404a-7623-4d3d-ab2f-ed8e1244f64e">
      <Value>747</Value>
    </TaxCatchAll>
    <PDProjectDCSymbol xmlns="9db0404a-7623-4d3d-ab2f-ed8e1244f64e">GLO/19/53/EUR</PDProjectDCSymbol>
    <PDAppraisalID xmlns="http://schemas.microsoft.com/sharepoint/v3">2093</PDAppraisalID>
    <PDAppraisalDocTypeTaxHTField0 xmlns="48a19867-faf9-4f54-9178-1386f6a9b9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45a721de-57f7-4917-b927-991b36e169b1</TermId>
        </TermInfo>
      </Terms>
    </PDAppraisalDocTypeTaxHTField0>
    <_dlc_DocId xmlns="9db0404a-7623-4d3d-ab2f-ed8e1244f64e">DOCID-739986004-13434</_dlc_DocId>
    <_dlc_DocIdUrl xmlns="9db0404a-7623-4d3d-ab2f-ed8e1244f64e">
      <Url>https://intranet.ilo.org/collaborate/pardev/appraisals/_layouts/15/DocIdRedir.aspx?ID=DOCID-739986004-13434</Url>
      <Description>DOCID-739986004-13434</Description>
    </_dlc_DocIdUrl>
  </documentManagement>
</p:properties>
</file>

<file path=customXml/itemProps1.xml><?xml version="1.0" encoding="utf-8"?>
<ds:datastoreItem xmlns:ds="http://schemas.openxmlformats.org/officeDocument/2006/customXml" ds:itemID="{D13FEE64-208C-47B6-BB32-D40803C4E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b0404a-7623-4d3d-ab2f-ed8e1244f64e"/>
    <ds:schemaRef ds:uri="48a19867-faf9-4f54-9178-1386f6a9b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D1EA5-EE85-489A-9A3E-7D21176A13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AB626E7-34F0-4083-9C32-2179D80145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B08BCC-DB76-4F41-BF7A-537E4CA50E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48a19867-faf9-4f54-9178-1386f6a9b94c"/>
    <ds:schemaRef ds:uri="9db0404a-7623-4d3d-ab2f-ed8e1244f64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Angola budget (2)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Chaillet, Olivier</dc:creator>
  <cp:keywords/>
  <dc:description/>
  <cp:lastModifiedBy>Batchabi, Dramane</cp:lastModifiedBy>
  <cp:lastPrinted>2020-01-20T17:15:15Z</cp:lastPrinted>
  <dcterms:created xsi:type="dcterms:W3CDTF">2019-07-08T14:37:24Z</dcterms:created>
  <dcterms:modified xsi:type="dcterms:W3CDTF">2020-03-31T18:40:23Z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0x0101007E069B3655E54183B5C18442DAD6132F00667DC8D400BA414398D0669F10ECFF87</vt:lpwstr>
  </property>
  <property fmtid="{D5CDD505-2E9C-101B-9397-08002B2CF9AE}" pid="3" name="PDAppraisalDocType">
    <vt:lpwstr>747;#budget|45a721de-57f7-4917-b927-991b36e169b1</vt:lpwstr>
  </property>
  <property fmtid="{D5CDD505-2E9C-101B-9397-08002B2CF9AE}" pid="4" name="_dlc_DocIdItemGuid">
    <vt:lpwstr>4bfd1305-508e-460f-9ad5-c83e7aabef54</vt:lpwstr>
  </property>
</Properties>
</file>