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ropbox\BIT SECSOC\STATISTICS RESOURCES\Val Bangkok\UNDG\"/>
    </mc:Choice>
  </mc:AlternateContent>
  <bookViews>
    <workbookView xWindow="-195" yWindow="-240" windowWidth="11700" windowHeight="8250"/>
  </bookViews>
  <sheets>
    <sheet name="G1_health coverage" sheetId="7430" r:id="rId1"/>
    <sheet name="Data Graph 1 health" sheetId="7429" r:id="rId2"/>
    <sheet name="G2_health coverage" sheetId="7432" r:id="rId3"/>
    <sheet name="Data Graph 2 health" sheetId="7431" r:id="rId4"/>
    <sheet name="Table 3a Health coverage data" sheetId="7427" r:id="rId5"/>
    <sheet name="Table 3a Health cov Sources" sheetId="7428" r:id="rId6"/>
    <sheet name="Table 3b Data Health multiple" sheetId="7426" r:id="rId7"/>
    <sheet name="Table 3bSources Health multiple" sheetId="7425" r:id="rId8"/>
  </sheets>
  <definedNames>
    <definedName name="_xlnm._FilterDatabase" localSheetId="6" hidden="1">'Table 3b Data Health multiple'!#REF!</definedName>
    <definedName name="_xlnm.Print_Titles" localSheetId="6">'Table 3b Data Health multiple'!$4:$4</definedName>
    <definedName name="_xlnm.Print_Area" localSheetId="1">'Data Graph 1 health'!$B$1:$T$44</definedName>
    <definedName name="_xlnm.Print_Area" localSheetId="3">'Data Graph 2 health'!$B$1:$T$45</definedName>
    <definedName name="_xlnm.Print_Area" localSheetId="5">'Table 3a Health cov Sources'!$A$1:$B$31</definedName>
    <definedName name="_xlnm.Print_Area" localSheetId="4">'Table 3a Health coverage data'!$B$1:$T$46</definedName>
    <definedName name="_xlnm.Print_Area" localSheetId="6">'Table 3b Data Health multiple'!$A$1:$AB$44</definedName>
    <definedName name="_xlnm.Print_Area" localSheetId="7">'Table 3bSources Health multiple'!$A$1:$E$35</definedName>
  </definedNames>
  <calcPr calcId="152511" concurrentCalc="0"/>
</workbook>
</file>

<file path=xl/calcChain.xml><?xml version="1.0" encoding="utf-8"?>
<calcChain xmlns="http://schemas.openxmlformats.org/spreadsheetml/2006/main">
  <c r="E43" i="7431" l="1"/>
  <c r="E35" i="7431"/>
  <c r="E34" i="7431"/>
  <c r="E32" i="7431"/>
  <c r="E28" i="7431"/>
  <c r="E27" i="7431"/>
  <c r="E24" i="7431"/>
  <c r="E19" i="7431"/>
  <c r="E16" i="7431"/>
  <c r="E15" i="7431"/>
  <c r="E9" i="7431"/>
  <c r="E7" i="7431"/>
  <c r="I29" i="7431"/>
  <c r="E29" i="7431"/>
  <c r="D11" i="7431"/>
  <c r="E11" i="7431"/>
  <c r="E20" i="7431"/>
  <c r="E14" i="7431"/>
  <c r="M26" i="7431"/>
  <c r="E26" i="7431"/>
  <c r="E17" i="7431"/>
  <c r="E22" i="7431"/>
  <c r="E30" i="7431"/>
  <c r="E13" i="7431"/>
  <c r="E21" i="7431"/>
  <c r="E25" i="7431"/>
  <c r="D25" i="7431"/>
  <c r="E10" i="7431"/>
  <c r="D10" i="7431"/>
  <c r="E12" i="7431"/>
  <c r="D12" i="7431"/>
  <c r="E18" i="7431"/>
  <c r="E33" i="7431"/>
  <c r="M8" i="7431"/>
  <c r="E8" i="7431"/>
  <c r="E23" i="7431"/>
  <c r="E5" i="7431"/>
  <c r="E33" i="7429"/>
  <c r="E8" i="7429"/>
  <c r="E32" i="7429"/>
  <c r="E16" i="7429"/>
  <c r="I23" i="7429"/>
  <c r="E23" i="7429"/>
  <c r="E31" i="7429"/>
  <c r="E30" i="7429"/>
  <c r="M19" i="7429"/>
  <c r="E19" i="7429"/>
  <c r="D12" i="7429"/>
  <c r="E12" i="7429"/>
  <c r="E29" i="7429"/>
  <c r="E6" i="7429"/>
  <c r="E34" i="7429"/>
  <c r="E18" i="7429"/>
  <c r="E13" i="7429"/>
  <c r="E28" i="7429"/>
  <c r="E20" i="7429"/>
  <c r="E9" i="7429"/>
  <c r="E27" i="7429"/>
  <c r="E17" i="7429"/>
  <c r="E26" i="7429"/>
  <c r="E21" i="7429"/>
  <c r="E15" i="7429"/>
  <c r="D10" i="7429"/>
  <c r="E10" i="7429"/>
  <c r="E22" i="7429"/>
  <c r="D22" i="7429"/>
  <c r="D11" i="7429"/>
  <c r="E11" i="7429"/>
  <c r="E25" i="7429"/>
  <c r="M7" i="7429"/>
  <c r="E7" i="7429"/>
  <c r="E24" i="7429"/>
  <c r="E42" i="7429"/>
  <c r="E5" i="7429"/>
  <c r="E7" i="7427"/>
  <c r="E45" i="7427"/>
  <c r="E26" i="7427"/>
  <c r="E38" i="7427"/>
  <c r="E8" i="7427"/>
  <c r="E42" i="7427"/>
  <c r="E34" i="7427"/>
  <c r="I32" i="7427"/>
  <c r="E32" i="7427"/>
  <c r="E31" i="7427"/>
  <c r="E30" i="7427"/>
  <c r="M29" i="7427"/>
  <c r="E29" i="7427"/>
  <c r="D27" i="7427"/>
  <c r="E27" i="7427"/>
  <c r="E25" i="7427"/>
  <c r="E24" i="7427"/>
  <c r="E23" i="7427"/>
  <c r="E22" i="7427"/>
  <c r="E21" i="7427"/>
  <c r="E20" i="7427"/>
  <c r="E19" i="7427"/>
  <c r="E18" i="7427"/>
  <c r="E17" i="7427"/>
  <c r="E16" i="7427"/>
  <c r="E15" i="7427"/>
  <c r="E14" i="7427"/>
  <c r="D13" i="7427"/>
  <c r="E13" i="7427"/>
  <c r="D12" i="7427"/>
  <c r="E12" i="7427"/>
  <c r="D11" i="7427"/>
  <c r="E11" i="7427"/>
  <c r="E10" i="7427"/>
  <c r="M9" i="7427"/>
  <c r="E9" i="7427"/>
  <c r="E5" i="7427"/>
  <c r="D24" i="7425"/>
  <c r="D31" i="7425"/>
  <c r="D32" i="7425"/>
  <c r="D33" i="7425"/>
  <c r="C24" i="7425"/>
  <c r="C31" i="7425"/>
  <c r="C32" i="7425"/>
  <c r="C33" i="7425"/>
  <c r="C28" i="7425"/>
  <c r="C29" i="7425"/>
  <c r="D28" i="7425"/>
  <c r="D29" i="7425"/>
</calcChain>
</file>

<file path=xl/sharedStrings.xml><?xml version="1.0" encoding="utf-8"?>
<sst xmlns="http://schemas.openxmlformats.org/spreadsheetml/2006/main" count="796" uniqueCount="230">
  <si>
    <t>…: Not available</t>
  </si>
  <si>
    <t>n.a: Not applicable</t>
  </si>
  <si>
    <t>Sources</t>
  </si>
  <si>
    <t>Notes</t>
  </si>
  <si>
    <t>Australia</t>
  </si>
  <si>
    <t>Japan</t>
  </si>
  <si>
    <t>New Zealand</t>
  </si>
  <si>
    <t>Singapore</t>
  </si>
  <si>
    <t>Malaysia</t>
  </si>
  <si>
    <t>Algeria</t>
  </si>
  <si>
    <t>China</t>
  </si>
  <si>
    <t>Iran, Islamic Republic of</t>
  </si>
  <si>
    <t>Thailand</t>
  </si>
  <si>
    <t>Mongolia</t>
  </si>
  <si>
    <t>Philippines</t>
  </si>
  <si>
    <t>Sri Lanka</t>
  </si>
  <si>
    <t>Viet Nam</t>
  </si>
  <si>
    <t>Bangladesh</t>
  </si>
  <si>
    <t>Burkina Faso</t>
  </si>
  <si>
    <t>Cambodia</t>
  </si>
  <si>
    <t>India</t>
  </si>
  <si>
    <t>Indonesia</t>
  </si>
  <si>
    <t>Nepal</t>
  </si>
  <si>
    <t>Pakistan</t>
  </si>
  <si>
    <t>...</t>
  </si>
  <si>
    <t>Number of nursing and midwifery personnel [B]</t>
  </si>
  <si>
    <t>Number of physicians [C]</t>
  </si>
  <si>
    <t>Total of health professional staff [A=B+C]</t>
  </si>
  <si>
    <t>If referering to population covered:</t>
  </si>
  <si>
    <t>Total population (in thousands) [D]</t>
  </si>
  <si>
    <t>Number of health professional per 10 000 persons [F=A/D*10]</t>
  </si>
  <si>
    <t>Total population covered if applying benchmark* (thousands) [E=A/benchmark*10]</t>
  </si>
  <si>
    <t>Country code</t>
  </si>
  <si>
    <t>Korea, Republic of</t>
  </si>
  <si>
    <t>Lao Peoples Democratic Republic</t>
  </si>
  <si>
    <t>Maldives</t>
  </si>
  <si>
    <t>Papua New Guinea</t>
  </si>
  <si>
    <t>Extent of coverage</t>
  </si>
  <si>
    <t xml:space="preserve">Year </t>
  </si>
  <si>
    <t>Human resources (and access indicators)</t>
  </si>
  <si>
    <t>Afghanistan</t>
  </si>
  <si>
    <t>Asia and the Pacific</t>
  </si>
  <si>
    <t>Middle East</t>
  </si>
  <si>
    <t>Brunei Darussalam</t>
  </si>
  <si>
    <t>Myanmar</t>
  </si>
  <si>
    <t>Fiji</t>
  </si>
  <si>
    <t>Kiribati</t>
  </si>
  <si>
    <t>Marshall Islands</t>
  </si>
  <si>
    <t>Palau</t>
  </si>
  <si>
    <t>Tuvalu</t>
  </si>
  <si>
    <t>Western Samoa</t>
  </si>
  <si>
    <t>Solomon Islands</t>
  </si>
  <si>
    <t>Vanuatu</t>
  </si>
  <si>
    <t>Oceania</t>
  </si>
  <si>
    <t>Asia</t>
  </si>
  <si>
    <t>Low vulnerability</t>
  </si>
  <si>
    <t>Upper-middle-income economies ($4,036 to $12,475)</t>
  </si>
  <si>
    <t>EEs</t>
  </si>
  <si>
    <t>Very high vulnerability</t>
  </si>
  <si>
    <t>LDCs</t>
  </si>
  <si>
    <t>Low-income economies ($1,025 or less)</t>
  </si>
  <si>
    <t>High vulnerability</t>
  </si>
  <si>
    <t>Moderate vulnerability</t>
  </si>
  <si>
    <t>Lower-middle-income economies ($1,026 to $4,035)</t>
  </si>
  <si>
    <t>LMIs</t>
  </si>
  <si>
    <t>High-income economies ($12,476 or more)</t>
  </si>
  <si>
    <t>Very low vulnerability</t>
  </si>
  <si>
    <t>Developed countries</t>
  </si>
  <si>
    <t>Timor-Leste</t>
  </si>
  <si>
    <t>Year</t>
  </si>
  <si>
    <t>Trends in government expenditure on health (constant US$ per capita)</t>
  </si>
  <si>
    <t>Financial resources composition, level and trends (2011)</t>
  </si>
  <si>
    <t>Main regions</t>
  </si>
  <si>
    <t>Percentage rural population 2009</t>
  </si>
  <si>
    <t>Vulnerability level | combination of poverty and employment informality level in the country</t>
  </si>
  <si>
    <t>Proportion of the population living in rural areas (2010)</t>
  </si>
  <si>
    <t>Classification countries in low, medium and high income | four groups</t>
  </si>
  <si>
    <t>Developing countries</t>
  </si>
  <si>
    <t>Recode Developing countries</t>
  </si>
  <si>
    <t>25-49 percent</t>
  </si>
  <si>
    <t>25-49 per cent</t>
  </si>
  <si>
    <t>50-69 percent</t>
  </si>
  <si>
    <t>50-69 per cent</t>
  </si>
  <si>
    <t>70 percent and over</t>
  </si>
  <si>
    <t>70 per cent and over</t>
  </si>
  <si>
    <t>Less than 25 percent</t>
  </si>
  <si>
    <t>Less than 25 per cent</t>
  </si>
  <si>
    <t>World Health Organization, Global health expenditure database.   http://apps.who.int/nha/database/DataExplorerRegime.aspx  Access January 2014.</t>
  </si>
  <si>
    <t>ILO calculation based on World Health Organization, Global health expenditure database or Global health observatory.</t>
  </si>
  <si>
    <t>World Health Organization, Global health observatory.   http://apps.who.int/gho/data/view.main  Access January 2014.</t>
  </si>
  <si>
    <t>World Bank. World Development Indicators database. http://data.worldbank.org/data-catalog/world-development-indicators  Access January 2014,</t>
  </si>
  <si>
    <t>Aggregate measures are weighted by total population (2012) from United nations population division, UN population prospects 2012 Revision.</t>
  </si>
  <si>
    <t>Example of calculation of the ILO theoretical coverage gap due to health professional staff deficit using a relative benchmark.</t>
  </si>
  <si>
    <t>According to the World Health Organization, ensuring access to the types of interventions and treatments needed to address MDGs 4, 5 and 6 requires on average “little more than USD 60 per capita [annually] by 2015".  WHO (2010), The World Health Report: Health Systems Financing: The Path to Universal Coverage, World Health Organization.</t>
  </si>
  <si>
    <t xml:space="preserve">WHO benchmark: It has been estimated however, in the World Health Report 2006, that countries with fewer than 23 physicians, nurses and midwives per 10 000 population generally fail to achieve adequate coverage rates for selected primary health care interventions as prioritized by the Millennium Development Goals framework (WHO Health statistics 2012, pp. 82. http://www.who.int/gho/publications/world_health_statistics/WHS2012_IndicatorCompendium.pdf) </t>
  </si>
  <si>
    <t>FB upadated 18/01/2014</t>
  </si>
  <si>
    <r>
      <t xml:space="preserve">Estimate of health social protection coverage as a percentage of total population </t>
    </r>
    <r>
      <rPr>
        <vertAlign val="superscript"/>
        <sz val="8"/>
        <color indexed="9"/>
        <rFont val="Calibri"/>
        <family val="2"/>
        <scheme val="minor"/>
      </rPr>
      <t>1,6</t>
    </r>
  </si>
  <si>
    <t xml:space="preserve">       </t>
  </si>
  <si>
    <r>
      <t>The ILO staff access deficit indicator [(benchmark-value</t>
    </r>
    <r>
      <rPr>
        <vertAlign val="subscript"/>
        <sz val="9"/>
        <rFont val="Calibri"/>
        <family val="2"/>
        <scheme val="minor"/>
      </rPr>
      <t>country X</t>
    </r>
    <r>
      <rPr>
        <sz val="9"/>
        <rFont val="Calibri"/>
        <family val="2"/>
        <scheme val="minor"/>
      </rPr>
      <t>)/benchmarck * 100]</t>
    </r>
  </si>
  <si>
    <r>
      <t xml:space="preserve">Total population </t>
    </r>
    <r>
      <rPr>
        <b/>
        <u/>
        <sz val="9"/>
        <rFont val="Calibri"/>
        <family val="2"/>
        <scheme val="minor"/>
      </rPr>
      <t>not</t>
    </r>
    <r>
      <rPr>
        <sz val="9"/>
        <rFont val="Calibri"/>
        <family val="2"/>
        <scheme val="minor"/>
      </rPr>
      <t xml:space="preserve"> covered due to health professional staff deficit (thousands) [F=D-E]</t>
    </r>
  </si>
  <si>
    <r>
      <t xml:space="preserve">Percentage of total population </t>
    </r>
    <r>
      <rPr>
        <b/>
        <u/>
        <sz val="9"/>
        <rFont val="Calibri"/>
        <family val="2"/>
        <scheme val="minor"/>
      </rPr>
      <t>not</t>
    </r>
    <r>
      <rPr>
        <sz val="9"/>
        <rFont val="Calibri"/>
        <family val="2"/>
        <scheme val="minor"/>
      </rPr>
      <t xml:space="preserve"> covered due to health professional staff deficit
G=F/D*100</t>
    </r>
  </si>
  <si>
    <r>
      <t>World</t>
    </r>
    <r>
      <rPr>
        <vertAlign val="superscript"/>
        <sz val="9"/>
        <color theme="1" tint="0.14996795556505021"/>
        <rFont val="Calibri"/>
        <family val="2"/>
        <scheme val="minor"/>
      </rPr>
      <t>12</t>
    </r>
  </si>
  <si>
    <r>
      <t xml:space="preserve">Theoretical coverage gap due to health professional staff deficit (WHO Benchmark - 23) </t>
    </r>
    <r>
      <rPr>
        <vertAlign val="superscript"/>
        <sz val="8"/>
        <color indexed="9"/>
        <rFont val="Calibri"/>
        <family val="2"/>
        <scheme val="minor"/>
      </rPr>
      <t>3,8,9</t>
    </r>
  </si>
  <si>
    <t>* Relative ILO Benchmark: 41,1 professional health staff per 10,000 persons.</t>
  </si>
  <si>
    <t>Maternal mortality rate (2010)</t>
  </si>
  <si>
    <r>
      <t xml:space="preserve">Maternal mortality rate (modeled estimate, per 10,000 live births) </t>
    </r>
    <r>
      <rPr>
        <vertAlign val="superscript"/>
        <sz val="8"/>
        <color indexed="9"/>
        <rFont val="Calibri"/>
        <family val="2"/>
        <scheme val="minor"/>
      </rPr>
      <t>5</t>
    </r>
  </si>
  <si>
    <r>
      <t>Per capita health expenditure not financed by private households' out-of-pocket payments (international $ PPP)</t>
    </r>
    <r>
      <rPr>
        <vertAlign val="superscript"/>
        <sz val="10"/>
        <color theme="4" tint="-0.249977111117893"/>
        <rFont val="Calibri"/>
        <family val="2"/>
        <scheme val="minor"/>
      </rPr>
      <t xml:space="preserve"> 2</t>
    </r>
  </si>
  <si>
    <r>
      <t xml:space="preserve">Population not covered (%) due to financial resources deficit </t>
    </r>
    <r>
      <rPr>
        <vertAlign val="superscript"/>
        <sz val="10"/>
        <color theme="4" tint="-0.249977111117893"/>
        <rFont val="Calibri"/>
        <family val="2"/>
        <scheme val="minor"/>
      </rPr>
      <t xml:space="preserve"> 3</t>
    </r>
  </si>
  <si>
    <r>
      <t xml:space="preserve">Population not covered (%) due to lack of professional health staff </t>
    </r>
    <r>
      <rPr>
        <vertAlign val="superscript"/>
        <sz val="10"/>
        <color theme="4" tint="-0.249977111117893"/>
        <rFont val="Calibri"/>
        <family val="2"/>
        <scheme val="minor"/>
      </rPr>
      <t xml:space="preserve"> 3</t>
    </r>
  </si>
  <si>
    <r>
      <t xml:space="preserve">Percentage live births attended by skilled health staff (%) </t>
    </r>
    <r>
      <rPr>
        <vertAlign val="superscript"/>
        <sz val="8"/>
        <color indexed="9"/>
        <rFont val="Calibri"/>
        <family val="2"/>
        <scheme val="minor"/>
      </rPr>
      <t>2,4</t>
    </r>
  </si>
  <si>
    <t>Live births attended by skilled health staff</t>
  </si>
  <si>
    <r>
      <t xml:space="preserve">Trends in out-of-pocket expenditure </t>
    </r>
    <r>
      <rPr>
        <sz val="10"/>
        <color indexed="9"/>
        <rFont val="Calibri"/>
        <family val="2"/>
        <scheme val="minor"/>
      </rPr>
      <t>(constant US$ per capita)</t>
    </r>
  </si>
  <si>
    <r>
      <t xml:space="preserve">Percentage of health expenditure not financed by out of pocket </t>
    </r>
    <r>
      <rPr>
        <vertAlign val="superscript"/>
        <sz val="8"/>
        <color indexed="9"/>
        <rFont val="Calibri"/>
        <family val="2"/>
        <scheme val="minor"/>
      </rPr>
      <t>2,3,7</t>
    </r>
  </si>
  <si>
    <t>Non OECD countries: consult detailed sources available at: http://www.social-protection.org/gimi/gess/RessFileDownload.do?ressourceId=37218; 
OECD countries: OECD Health Data 2011 , Health care coverage. Information available at http://www.oecd.org/document/30/0,3746,en_2649_37407_12968734_1_1_1_37407,00.html.</t>
  </si>
  <si>
    <t>Estimate of health coverage as a percentage of total population. Coverage includes affiliated members of health insurance or estimation of the population having free access to health care services provided by the State. Consult detailed data and sources available at: http://www.social-protection.org/gimi/gess/RessourceDownload.action?ressource.ressourceId=37218.</t>
  </si>
  <si>
    <t>Percentage of the population not covered due to professional health staff deficit (based on 1. median value in low vulnerability group of countries or 2. WHO benchmark).
The ILO staff access deficit indicator reflects the supply side of access availability – in this case the availability of human resources at a level that guarantees at least basic, but universal, effective access to everybody. To estimate access to the services of skilled medical professionals (physicians and nursing and midwifery personnel), it uses as a proxy the relative difference between the density of health professionals in a given country and its median value in countries with a low level of vulnerability (population access to services of medical professionals in countries with low vulnerability is thus used as a benchmark for other countries).  The relative ILO benchmark corresponds to the median value in the group of countries assessed as 'low vulnerable' (regarding the structure of employment and poverty). Based on 2011 data from WHO (number of physicians, nursing and midwifery personnel per 10,000), the estimated median value is of 41,1 per 10,000 poopulation  when weighted by total population.  
Another way to look at it is to refer to population not covered due to a deficit from the supply side (see second part of example below). Then, the ILO staff access deficit indicator estimates the dimension of the overall performance of health-care delivery as a percentage of the population that has no access to health care if needed. This value is above the minimum set by WHO for primary care delivery, which is 23 per 10 000 .  
Professional staff includes physicians and nursing and midwifery personnel as defined by WHO. See Indicator definitions and metadata (http://apps.who.int/gho/indicatorregistry/App_Main/view_indicator.aspx?iid=3105)</t>
  </si>
  <si>
    <t>Out-of-pocket expenditure as a percentage of total health expenditure: see annex B.10</t>
  </si>
  <si>
    <r>
      <rPr>
        <i/>
        <sz val="9"/>
        <rFont val="Calibri"/>
        <family val="2"/>
        <scheme val="minor"/>
      </rPr>
      <t>Theoretical</t>
    </r>
    <r>
      <rPr>
        <sz val="9"/>
        <rFont val="Calibri"/>
        <family val="2"/>
        <scheme val="minor"/>
      </rPr>
      <t xml:space="preserve"> coverage gap due to financial resources deficit  based on median value in low vulnerability group of countries). The ILO financial deficit indicator follows the same principle as the access deficit indicator regarding total health spending (in USD per capita and per year) except out-of-pocket payments.  The relative median value in 2011 in group of countries assessed as 'low vulnerable' is estimated at 239 USD per capita and per year.</t>
    </r>
  </si>
  <si>
    <r>
      <t xml:space="preserve">Trends in per capita Government expenditure on health (constant USD per capita | 2007-2011; (% average annual change) </t>
    </r>
    <r>
      <rPr>
        <vertAlign val="superscript"/>
        <sz val="8"/>
        <color indexed="9"/>
        <rFont val="Calibri"/>
        <family val="2"/>
        <scheme val="minor"/>
      </rPr>
      <t>3</t>
    </r>
  </si>
  <si>
    <r>
      <t>Per capita health expenditure not financed by private households' out-of-pocket payments (USD)</t>
    </r>
    <r>
      <rPr>
        <vertAlign val="superscript"/>
        <sz val="7"/>
        <color indexed="9"/>
        <rFont val="Calibri"/>
        <family val="2"/>
        <scheme val="minor"/>
      </rPr>
      <t>3</t>
    </r>
  </si>
  <si>
    <r>
      <t xml:space="preserve">Government expenditure on health in constant USD per capita (2007) </t>
    </r>
    <r>
      <rPr>
        <vertAlign val="superscript"/>
        <sz val="8"/>
        <color indexed="9"/>
        <rFont val="Calibri"/>
        <family val="2"/>
        <scheme val="minor"/>
      </rPr>
      <t>2</t>
    </r>
  </si>
  <si>
    <r>
      <t>Government expenditure on health in constant USD per capita (2011)</t>
    </r>
    <r>
      <rPr>
        <vertAlign val="superscript"/>
        <sz val="8"/>
        <color indexed="9"/>
        <rFont val="Calibri"/>
        <family val="2"/>
        <scheme val="minor"/>
      </rPr>
      <t>2</t>
    </r>
    <r>
      <rPr>
        <sz val="8"/>
        <color indexed="9"/>
        <rFont val="Calibri"/>
        <family val="2"/>
        <scheme val="minor"/>
      </rPr>
      <t xml:space="preserve"> </t>
    </r>
  </si>
  <si>
    <r>
      <t xml:space="preserve">Out of pocket expenditure in constant USD per capita (2007) </t>
    </r>
    <r>
      <rPr>
        <vertAlign val="superscript"/>
        <sz val="8"/>
        <color indexed="9"/>
        <rFont val="Calibri"/>
        <family val="2"/>
        <scheme val="minor"/>
      </rPr>
      <t>2</t>
    </r>
  </si>
  <si>
    <r>
      <t xml:space="preserve">Out of pocket expenditure in constant USD per capita (2011) </t>
    </r>
    <r>
      <rPr>
        <vertAlign val="superscript"/>
        <sz val="8"/>
        <color indexed="9"/>
        <rFont val="Calibri"/>
        <family val="2"/>
        <scheme val="minor"/>
      </rPr>
      <t>2</t>
    </r>
  </si>
  <si>
    <r>
      <t xml:space="preserve">Trends in per capita out-of-pocket expenditure on health (constant USD per capita | 2007-2011; % average annual change) </t>
    </r>
    <r>
      <rPr>
        <vertAlign val="superscript"/>
        <sz val="8"/>
        <color indexed="9"/>
        <rFont val="Calibri"/>
        <family val="2"/>
        <scheme val="minor"/>
      </rPr>
      <t>3</t>
    </r>
  </si>
  <si>
    <r>
      <t xml:space="preserve">Theoretical coverage gap due to financial resources deficit (Benchmark - 60USD MDG target for 2015 in low income)  </t>
    </r>
    <r>
      <rPr>
        <vertAlign val="superscript"/>
        <sz val="8"/>
        <color indexed="9"/>
        <rFont val="Calibri"/>
        <family val="2"/>
        <scheme val="minor"/>
      </rPr>
      <t>2,9,10</t>
    </r>
  </si>
  <si>
    <r>
      <t xml:space="preserve">Theoretical coverage gap due to financial resources deficit, %  (Benchmark - median in low vulnerability in low income 239 USD) </t>
    </r>
    <r>
      <rPr>
        <vertAlign val="superscript"/>
        <sz val="8"/>
        <color indexed="9"/>
        <rFont val="Calibri"/>
        <family val="2"/>
        <scheme val="minor"/>
      </rPr>
      <t>3,10</t>
    </r>
  </si>
  <si>
    <r>
      <t xml:space="preserve">Theoretical coverage gap due to health professional staff deficit (Benchmark relative  - 41.1) </t>
    </r>
    <r>
      <rPr>
        <vertAlign val="superscript"/>
        <sz val="8"/>
        <color indexed="9"/>
        <rFont val="Calibri"/>
        <family val="2"/>
        <scheme val="minor"/>
      </rPr>
      <t>3,8,13</t>
    </r>
  </si>
  <si>
    <t>Updated FB 26/04/2014</t>
  </si>
  <si>
    <t>Note</t>
  </si>
  <si>
    <t>Major area, region or country</t>
  </si>
  <si>
    <t>SECSOC estimate | Formal coverage (%) OLD</t>
  </si>
  <si>
    <t>Total coverage</t>
  </si>
  <si>
    <t>Nbre observations</t>
  </si>
  <si>
    <t>State (%)</t>
  </si>
  <si>
    <t>Public social Health Insurance (%)</t>
  </si>
  <si>
    <t>Private health insurance (%)</t>
  </si>
  <si>
    <t>Mutual &amp;/or micro health Insurance (%)</t>
  </si>
  <si>
    <t>Other (%)</t>
  </si>
  <si>
    <t>Mainly state</t>
  </si>
  <si>
    <t>Mainly insurance</t>
  </si>
  <si>
    <t>Mixed</t>
  </si>
  <si>
    <t>…</t>
  </si>
  <si>
    <t/>
  </si>
  <si>
    <t>United States Virgin Islands</t>
  </si>
  <si>
    <t>Korea, Democratic Peoples Republic</t>
  </si>
  <si>
    <t>Macau</t>
  </si>
  <si>
    <t>... : No data</t>
  </si>
  <si>
    <t>ILO, Xenia Scheil-Adlung, Formal coverage in social health protection. Available at:  http://www.ilo.org/public/english/protection/secsoc/downloads/policy/policy1e.pdf</t>
  </si>
  <si>
    <t>Halcrow China Limited (2005) Social Protection Index for Committed Poverty Reduction, Blangladeh Country Report - February 2005. Table 5.5. Bangladesh: Coverage of Major social protection programmes by target group, 2002-03.</t>
  </si>
  <si>
    <t xml:space="preserve">The United Nations Economic and Social Commission for Asia and the Pacific (ESCAP). </t>
  </si>
  <si>
    <t>Predominantly tax-financed systems with universal coverage</t>
  </si>
  <si>
    <t>Cambodia Towards a Social Protection Strategy for the Poor and Vulnerable (2011). Annex 3. Additional Tables - Inventory of existing interventions for Cambodia, p 134. NSSF employment injury coverage 350000 workers in December 2009, Health Equity Funds 3168883 people living under the poverty line in 2008, Community-Based Health Insurance 122829 people in 2009.</t>
  </si>
  <si>
    <t>Asian Development Bank (2011) Revised Social Protection Index for Committed Poverty Reduction, China Country Report, May 2011 Table S4. Beneficiaries of Social Protection, p 34, Beneficiaries from New Rural Cooperative Medical Scheme in 2010: 836000 Thousands, Beneficiaries from Medical Insurance in Urban Areas in 2010: 457820 Thousands.</t>
  </si>
  <si>
    <t xml:space="preserve">ILO (2010) Social protection floor initiative SPF country brief: India, August 2010.  Available at:  http://www.socialsecurityextension.org/gimi/gess/RessShowRessource.do?ressourceId=18503, p 3. 
Coverage has progressed from 2 states at the outset to 26 states by May 2010, with enrollment reaching about 56 million people. </t>
  </si>
  <si>
    <t>ILO (2009) India's Report on Health Micro-Insurance Schemes: Diversity, innovations and trends, A national review 2009.  Available at:  http://www.socialsecurityextension.org/gimi/gess/RessShowRessource.do?ressourceId=16812, pp 21-22.</t>
  </si>
  <si>
    <t>The Ministry of Health’s data show that in 2010, a total of 59 per cent of the population had health insurance. Data on insurance schemes at the national level (including health insurance for the poor, formal private sector, civil servants, and the military) reveals that coverage stands at about 46 per cent. Provincial- and district-level government programmes provide additional health insurance to poor people who are not covered by the national scheme, or, in the case of three provinces, to all their residents. These provincial- and district-level programmes (using different schemes and levels of benefits) cover around 13 per cent of the total population.</t>
  </si>
  <si>
    <t>Deutsche Gesellschaft für Technische Zusammenarbeit (GTZ) (2005). Towards a national health insurance system in Yemen - November 2005. Available at: http://www.socialhealthprotection.org/pdf/en-health-insurance-assessments-ye.pdf, p 85. 
In the Islamic Republic of Iran, coverage by social health insurance is almost 90 % of the total population. However, the recent national health account analysis and studies on catastrophic spending have showed an increasing inequity in health spending as 53 % of total spending is born by households and that 2 % of households are suffering from catastrophic spending. The reform program is focusing on reducing inequity, on increasing government spending on health and on achieving universal coverage.</t>
  </si>
  <si>
    <t xml:space="preserve">Asian Development Bank (2011) Updating and Improving the Social Protection Index, The Korean Country Report. As of December 2009, the NHI covers 96.7% of the population (48.62 million) and the rest 3.3% (1.68 million) of the population were covered by the Health Assistance Program, a non-contributory program for the poor. </t>
  </si>
  <si>
    <t>World Bank, Community-Based Health Insurance in Lao P.D.R. - November 2010. Available at:  http://www-wds.worldbank.org/external/default/WDSContentServer/WDSP/IB/2010/12/22/000334955_20101222023815/Rendered/PDF/585770WP0CBHI01BOX353808B01English1.pdf, pp 1-2. 
Community-based health insurance (CBHI) is one of the main risk-protection schemes in the country and targets the informal workforce. Other health protection schemes include the Civil Servants’ Scheme (CSS), Social Health Insurance (SHI) for private and state-owned enterprises and health equity funds (HEFs) for poor households. (Original source: MOH, 2009; SSO database, SSO Jan 2009; CSS/SASS databases, 2009; HEF 2009 annual report, MOH 2010). CSS 6.3%, SHI 1.5%, CBHI 1.7%, HEF 2.1%.</t>
  </si>
  <si>
    <t>Ministry of Finance and Treasury (2011), Expression of Interest for the Implementation and Management of a Universal Health Insurance Scheme for All Maldivians - 20 October 2011 p 2. Available at:  http://www.finance.gov.mv/v1/uploadedcontent/posts/Post443-No__IUL_13K132011_233.pdf. 
As of October 2011, Madhana covered another 97,500 people, which is about 30% of the country’s population, within about two years of its existence.</t>
  </si>
  <si>
    <t>Asian Development Bank (2011) Updating and Improving the Social Protection Index, Mongolia Country Report 2011, 81.9 percent of the total population or 2267.6 thousand are covered by health insurance.</t>
  </si>
  <si>
    <t>Bocconi University, Sania Nishtar (2010) Pakistan: Potential to achieve universal coverage for health. Population receiving coverage for health (percentage) Available at: http://www.cergas.unibocconi.it/wps/allegatiCTP/Nishtar_Heartfile.pdf</t>
  </si>
  <si>
    <t>Asian Development Bank, Social Protection Strategy Development Study. Available at: http://www.adb.org/Documents/Reports/Consultant/37008-PAK/vol1/chap2.pdf, p 21. The Employees Social Security Institutions. Provincial bodies (ESSIs) that provide health services and some cash benefits. In 2007, the ESSIs cover only 850,000.</t>
  </si>
  <si>
    <t>Senate of the Philippines, PhilHealth at a Glance (November 2009). Table 1. NHIP Membership by Sector (in millions).  Available at: http://www.senate.gov.ph/publications/AG%202009-01%20-%20PhilHealth.pdf, p 1.  
According to PHIC estimates, 77 million (or 82 percent) of the 92 million Filipinos are covered by PhilHealth as of March 2009.</t>
  </si>
  <si>
    <t>Asian Development Bank (2011) Updating and Improving the Social Protection Index, Singapore Country Report - September 2011</t>
  </si>
  <si>
    <t>ILO (2008) Social Security in Sri Lanka: Towards a social security floor as a new foundation for the system ? September 2008. Available at:  http://www.ilo.org/gimi/gess/RessShowRessource.do?ressourceId=6891, p 5. 
Sri Lanka has one of the most developed social security systems in the Region with a universal health care system covering 100% of the population.</t>
  </si>
  <si>
    <t>ILO, Sri Lanka: Yasiru Mutual Provident Fund Social Security Scheme, http://www.ilo.org/public/english/region/asro/bangkok/events/sis/download/paper19.pdf, p 7. In 2007, number of insured: 74 445.</t>
  </si>
  <si>
    <t>Schmitt, V.; Sakunphanit, T.; Prasitsiriphol, O. 2013. Social protection assessment based national dialogue: Towards a nationally defined social protection floor in Thailand (Bangkok, United Nations/Royal Thai Government (UN/RTG) Joint Team on Social Protection). Available at: http://www.ilo.org/secsoc/information-resources/publications-and-tools/books-and-reports/WCMS_213264/lang--en/index.htm [April 3, 2014].</t>
  </si>
  <si>
    <t>Vietnam Social Securities and Health Insurance Department - Ministry of Health, Joint Annual Health Review 2011, pp 112-113.  Available at:  http://jahr.org.vn/downloads/JAHR2011_FullversionEN_20-9-2011.pdf.</t>
  </si>
  <si>
    <t>Samoa Demographic and Health Survey 2009. Available at:  http://www.measuredhs.com/pubs/pdf/FR240/FR240.pdf, p 45. 
The vast majority of women and men age 15-49 (97 percent each) say that they are not covered by any type of health insurance scheme. Less than one percent of respondents are covered by social security, and about 1 percent was covered by insurance through their employer or by  privately purchased commercial insurance.</t>
  </si>
  <si>
    <r>
      <t xml:space="preserve">Vanuatu in </t>
    </r>
    <r>
      <rPr>
        <i/>
        <sz val="8"/>
        <rFont val="Calibri"/>
        <family val="2"/>
        <scheme val="minor"/>
      </rPr>
      <t xml:space="preserve">Social Security for All Men and Women A source book for extending social security coverage in Vanuatu: options and plans. </t>
    </r>
    <r>
      <rPr>
        <sz val="8"/>
        <rFont val="Calibri"/>
        <family val="2"/>
        <scheme val="minor"/>
      </rPr>
      <t>ILO Suva 2006. Available at:  http://www.ilo.org/wcmsp5/groups/public/---asia/---ro-bangkok/---ilo-suva/documents/publication/wcms_156320.pdf</t>
    </r>
  </si>
  <si>
    <t>Palau Islands</t>
  </si>
  <si>
    <t xml:space="preserve">Organisation for Economic Co-operation and Development (OECD), OECD Health Data 2012  Health - Social protection. Available at: http://stats.oecd.org/index.aspx?DataSetCode=HEALTH_STAT </t>
  </si>
  <si>
    <r>
      <t xml:space="preserve">Australia </t>
    </r>
    <r>
      <rPr>
        <vertAlign val="superscript"/>
        <sz val="8"/>
        <rFont val="Calibri"/>
        <family val="2"/>
        <scheme val="minor"/>
      </rPr>
      <t>1</t>
    </r>
  </si>
  <si>
    <r>
      <t xml:space="preserve">Bangladesh </t>
    </r>
    <r>
      <rPr>
        <vertAlign val="superscript"/>
        <sz val="8"/>
        <rFont val="Calibri"/>
        <family val="2"/>
        <scheme val="minor"/>
      </rPr>
      <t>2</t>
    </r>
  </si>
  <si>
    <r>
      <t xml:space="preserve">Brunei Darussalam </t>
    </r>
    <r>
      <rPr>
        <vertAlign val="superscript"/>
        <sz val="8"/>
        <rFont val="Calibri"/>
        <family val="2"/>
        <scheme val="minor"/>
      </rPr>
      <t>3, 4</t>
    </r>
  </si>
  <si>
    <r>
      <t xml:space="preserve">Cambodia </t>
    </r>
    <r>
      <rPr>
        <vertAlign val="superscript"/>
        <sz val="8"/>
        <rFont val="Calibri"/>
        <family val="2"/>
        <scheme val="minor"/>
      </rPr>
      <t>5</t>
    </r>
  </si>
  <si>
    <r>
      <t xml:space="preserve">China </t>
    </r>
    <r>
      <rPr>
        <vertAlign val="superscript"/>
        <sz val="8"/>
        <rFont val="Calibri"/>
        <family val="2"/>
        <scheme val="minor"/>
      </rPr>
      <t>6</t>
    </r>
  </si>
  <si>
    <r>
      <t xml:space="preserve">4.6 </t>
    </r>
    <r>
      <rPr>
        <vertAlign val="superscript"/>
        <sz val="8"/>
        <rFont val="Calibri"/>
        <family val="2"/>
        <scheme val="minor"/>
      </rPr>
      <t>7</t>
    </r>
  </si>
  <si>
    <r>
      <t xml:space="preserve">7.9 </t>
    </r>
    <r>
      <rPr>
        <vertAlign val="superscript"/>
        <sz val="8"/>
        <rFont val="Calibri"/>
        <family val="2"/>
        <scheme val="minor"/>
      </rPr>
      <t>8</t>
    </r>
  </si>
  <si>
    <r>
      <t>Indonesia</t>
    </r>
    <r>
      <rPr>
        <vertAlign val="superscript"/>
        <sz val="8"/>
        <rFont val="Calibri"/>
        <family val="2"/>
        <scheme val="minor"/>
      </rPr>
      <t xml:space="preserve"> 9</t>
    </r>
  </si>
  <si>
    <r>
      <t xml:space="preserve">Iran, Islamic Republic of </t>
    </r>
    <r>
      <rPr>
        <vertAlign val="superscript"/>
        <sz val="8"/>
        <rFont val="Calibri"/>
        <family val="2"/>
        <scheme val="minor"/>
      </rPr>
      <t>10</t>
    </r>
  </si>
  <si>
    <r>
      <t xml:space="preserve">Japan </t>
    </r>
    <r>
      <rPr>
        <vertAlign val="superscript"/>
        <sz val="8"/>
        <rFont val="Calibri"/>
        <family val="2"/>
        <scheme val="minor"/>
      </rPr>
      <t>1</t>
    </r>
  </si>
  <si>
    <r>
      <t xml:space="preserve">Korea, Republic of </t>
    </r>
    <r>
      <rPr>
        <vertAlign val="superscript"/>
        <sz val="8"/>
        <rFont val="Calibri"/>
        <family val="2"/>
        <scheme val="minor"/>
      </rPr>
      <t>11</t>
    </r>
  </si>
  <si>
    <r>
      <t xml:space="preserve">Lao Peoples Democratic Republic </t>
    </r>
    <r>
      <rPr>
        <vertAlign val="superscript"/>
        <sz val="8"/>
        <rFont val="Calibri"/>
        <family val="2"/>
        <scheme val="minor"/>
      </rPr>
      <t>12</t>
    </r>
  </si>
  <si>
    <r>
      <t xml:space="preserve">Malaysia </t>
    </r>
    <r>
      <rPr>
        <vertAlign val="superscript"/>
        <sz val="8"/>
        <rFont val="Calibri"/>
        <family val="2"/>
        <scheme val="minor"/>
      </rPr>
      <t>3, 4</t>
    </r>
  </si>
  <si>
    <r>
      <t xml:space="preserve">Maldives </t>
    </r>
    <r>
      <rPr>
        <vertAlign val="superscript"/>
        <sz val="8"/>
        <rFont val="Calibri"/>
        <family val="2"/>
        <scheme val="minor"/>
      </rPr>
      <t>13</t>
    </r>
  </si>
  <si>
    <r>
      <t xml:space="preserve">Mongolia </t>
    </r>
    <r>
      <rPr>
        <vertAlign val="superscript"/>
        <sz val="8"/>
        <rFont val="Calibri"/>
        <family val="2"/>
        <scheme val="minor"/>
      </rPr>
      <t>14</t>
    </r>
  </si>
  <si>
    <r>
      <t xml:space="preserve">Nepal </t>
    </r>
    <r>
      <rPr>
        <vertAlign val="superscript"/>
        <sz val="8"/>
        <rFont val="Calibri"/>
        <family val="2"/>
        <scheme val="minor"/>
      </rPr>
      <t>15</t>
    </r>
  </si>
  <si>
    <r>
      <t xml:space="preserve">Pakistan </t>
    </r>
    <r>
      <rPr>
        <vertAlign val="superscript"/>
        <sz val="8"/>
        <rFont val="Calibri"/>
        <family val="2"/>
        <scheme val="minor"/>
      </rPr>
      <t>16</t>
    </r>
  </si>
  <si>
    <r>
      <t xml:space="preserve">9.58 </t>
    </r>
    <r>
      <rPr>
        <vertAlign val="superscript"/>
        <sz val="8"/>
        <rFont val="Calibri"/>
        <family val="2"/>
        <scheme val="minor"/>
      </rPr>
      <t>17</t>
    </r>
  </si>
  <si>
    <r>
      <t>Philippines</t>
    </r>
    <r>
      <rPr>
        <vertAlign val="superscript"/>
        <sz val="8"/>
        <rFont val="Calibri"/>
        <family val="2"/>
        <scheme val="minor"/>
      </rPr>
      <t xml:space="preserve"> 18</t>
    </r>
  </si>
  <si>
    <r>
      <t xml:space="preserve">Singapore </t>
    </r>
    <r>
      <rPr>
        <vertAlign val="superscript"/>
        <sz val="8"/>
        <rFont val="Calibri"/>
        <family val="2"/>
        <scheme val="minor"/>
      </rPr>
      <t>19</t>
    </r>
  </si>
  <si>
    <r>
      <t xml:space="preserve">Sri Lanka </t>
    </r>
    <r>
      <rPr>
        <vertAlign val="superscript"/>
        <sz val="8"/>
        <rFont val="Calibri"/>
        <family val="2"/>
        <scheme val="minor"/>
      </rPr>
      <t>20</t>
    </r>
  </si>
  <si>
    <r>
      <t xml:space="preserve">0.6 </t>
    </r>
    <r>
      <rPr>
        <vertAlign val="superscript"/>
        <sz val="8"/>
        <rFont val="Calibri"/>
        <family val="2"/>
        <scheme val="minor"/>
      </rPr>
      <t>21</t>
    </r>
  </si>
  <si>
    <r>
      <t xml:space="preserve">Thailand </t>
    </r>
    <r>
      <rPr>
        <vertAlign val="superscript"/>
        <sz val="8"/>
        <rFont val="Calibri"/>
        <family val="2"/>
        <scheme val="minor"/>
      </rPr>
      <t>22</t>
    </r>
  </si>
  <si>
    <r>
      <t xml:space="preserve">Viet Nam </t>
    </r>
    <r>
      <rPr>
        <vertAlign val="superscript"/>
        <sz val="8"/>
        <rFont val="Calibri"/>
        <family val="2"/>
        <scheme val="minor"/>
      </rPr>
      <t>23</t>
    </r>
  </si>
  <si>
    <r>
      <t xml:space="preserve">Samoa </t>
    </r>
    <r>
      <rPr>
        <vertAlign val="superscript"/>
        <sz val="8"/>
        <rFont val="Calibri"/>
        <family val="2"/>
        <scheme val="minor"/>
      </rPr>
      <t>24</t>
    </r>
  </si>
  <si>
    <r>
      <t xml:space="preserve">Vanuatu </t>
    </r>
    <r>
      <rPr>
        <vertAlign val="superscript"/>
        <sz val="8"/>
        <rFont val="Calibri"/>
        <family val="2"/>
        <scheme val="minor"/>
      </rPr>
      <t>25</t>
    </r>
  </si>
  <si>
    <t>Asia (excluding Pacific Islands)</t>
  </si>
  <si>
    <t>Pacific Islands</t>
  </si>
  <si>
    <t xml:space="preserve">Table 3b  The multiple dimensions of health coverage </t>
  </si>
  <si>
    <t xml:space="preserve">Table 3b Multiple dimensions of health coverage. Sources, notes and definitions  </t>
  </si>
  <si>
    <t>Table 3a The multiple dimensions of health coverage. Sources and notes</t>
  </si>
  <si>
    <r>
      <t>Table 3a The multiple dimensions of health coverage: P</t>
    </r>
    <r>
      <rPr>
        <sz val="11"/>
        <color theme="0"/>
        <rFont val="Calibri"/>
        <family val="2"/>
        <scheme val="minor"/>
      </rPr>
      <t>ercentage of the population covered (members of health insurance or free access to health care services provided by the State)</t>
    </r>
  </si>
  <si>
    <t xml:space="preserve">Australia </t>
  </si>
  <si>
    <t xml:space="preserve">Japan </t>
  </si>
  <si>
    <t xml:space="preserve">Korea, Republic of </t>
  </si>
  <si>
    <t xml:space="preserve">Brunei Darussalam </t>
  </si>
  <si>
    <t xml:space="preserve">Malaysia </t>
  </si>
  <si>
    <t xml:space="preserve">Nepal </t>
  </si>
  <si>
    <t xml:space="preserve">Cambodia </t>
  </si>
  <si>
    <t xml:space="preserve">Pakistan </t>
  </si>
  <si>
    <t xml:space="preserve">China </t>
  </si>
  <si>
    <t xml:space="preserve">Maldives </t>
  </si>
  <si>
    <t xml:space="preserve">Mongolia </t>
  </si>
  <si>
    <t xml:space="preserve">Philippines </t>
  </si>
  <si>
    <t xml:space="preserve">Indonesia </t>
  </si>
  <si>
    <t xml:space="preserve">Singapore </t>
  </si>
  <si>
    <t xml:space="preserve">Bangladesh </t>
  </si>
  <si>
    <t xml:space="preserve">Samoa </t>
  </si>
  <si>
    <t xml:space="preserve">Viet Nam </t>
  </si>
  <si>
    <t xml:space="preserve">Thailand </t>
  </si>
  <si>
    <t xml:space="preserve">Sri Lanka </t>
  </si>
  <si>
    <t xml:space="preserve">Vanuatu </t>
  </si>
  <si>
    <t>Lao PDR</t>
  </si>
  <si>
    <t>Health  coverage</t>
  </si>
  <si>
    <t>Iran, Islamic Rep.</t>
  </si>
  <si>
    <t xml:space="preserve">Asia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</si>
</sst>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yy"/>
  </numFmts>
  <fonts count="61" x14ac:knownFonts="1">
    <font>
      <sz val="10"/>
      <name val="Arial"/>
    </font>
    <font>
      <sz val="8"/>
      <name val="Arial"/>
      <family val="2"/>
    </font>
    <font>
      <b/>
      <sz val="8"/>
      <color theme="4" tint="-0.499984740745262"/>
      <name val="Calibri"/>
      <family val="2"/>
      <scheme val="minor"/>
    </font>
    <font>
      <sz val="8"/>
      <color theme="4" tint="-0.499984740745262"/>
      <name val="Calibri"/>
      <family val="2"/>
      <scheme val="minor"/>
    </font>
    <font>
      <sz val="12"/>
      <color indexed="9"/>
      <name val="Calibri"/>
      <family val="2"/>
      <scheme val="minor"/>
    </font>
    <font>
      <sz val="8"/>
      <name val="Calibri"/>
      <family val="2"/>
      <scheme val="minor"/>
    </font>
    <font>
      <b/>
      <vertAlign val="superscript"/>
      <sz val="8"/>
      <color indexed="9"/>
      <name val="Calibri"/>
      <family val="2"/>
      <scheme val="minor"/>
    </font>
    <font>
      <b/>
      <sz val="8"/>
      <color indexed="9"/>
      <name val="Calibri"/>
      <family val="2"/>
      <scheme val="minor"/>
    </font>
    <font>
      <sz val="8"/>
      <color indexed="9"/>
      <name val="Calibri"/>
      <family val="2"/>
      <scheme val="minor"/>
    </font>
    <font>
      <vertAlign val="superscript"/>
      <sz val="8"/>
      <color indexed="9"/>
      <name val="Calibri"/>
      <family val="2"/>
      <scheme val="minor"/>
    </font>
    <font>
      <vertAlign val="superscript"/>
      <sz val="8"/>
      <name val="Calibri"/>
      <family val="2"/>
      <scheme val="minor"/>
    </font>
    <font>
      <sz val="10"/>
      <name val="Calibri"/>
      <family val="2"/>
      <scheme val="minor"/>
    </font>
    <font>
      <sz val="8"/>
      <color indexed="63"/>
      <name val="Calibri"/>
      <family val="2"/>
      <scheme val="minor"/>
    </font>
    <font>
      <sz val="8"/>
      <color theme="0" tint="-4.9989318521683403E-2"/>
      <name val="Calibri"/>
      <family val="2"/>
      <scheme val="minor"/>
    </font>
    <font>
      <sz val="9"/>
      <color indexed="63"/>
      <name val="Calibri"/>
      <family val="2"/>
      <scheme val="minor"/>
    </font>
    <font>
      <sz val="12"/>
      <color theme="0"/>
      <name val="Calibri"/>
      <family val="2"/>
      <scheme val="minor"/>
    </font>
    <font>
      <sz val="7"/>
      <color theme="0"/>
      <name val="Calibri"/>
      <family val="2"/>
      <scheme val="minor"/>
    </font>
    <font>
      <vertAlign val="superscript"/>
      <sz val="7"/>
      <color indexed="9"/>
      <name val="Calibri"/>
      <family val="2"/>
      <scheme val="minor"/>
    </font>
    <font>
      <b/>
      <sz val="8"/>
      <color indexed="63"/>
      <name val="Calibri"/>
      <family val="2"/>
      <scheme val="minor"/>
    </font>
    <font>
      <sz val="7"/>
      <color theme="4" tint="-0.499984740745262"/>
      <name val="Calibri"/>
      <family val="2"/>
      <scheme val="minor"/>
    </font>
    <font>
      <sz val="12"/>
      <color theme="4" tint="-0.249977111117893"/>
      <name val="Calibri"/>
      <family val="2"/>
      <scheme val="minor"/>
    </font>
    <font>
      <sz val="7"/>
      <name val="Calibri"/>
      <family val="2"/>
      <scheme val="minor"/>
    </font>
    <font>
      <sz val="8"/>
      <color theme="4" tint="-0.249977111117893"/>
      <name val="Calibri"/>
      <family val="2"/>
      <scheme val="minor"/>
    </font>
    <font>
      <b/>
      <sz val="8"/>
      <color theme="0" tint="-4.9989318521683403E-2"/>
      <name val="Calibri"/>
      <family val="2"/>
      <scheme val="minor"/>
    </font>
    <font>
      <sz val="9"/>
      <name val="Calibri"/>
      <family val="2"/>
      <scheme val="minor"/>
    </font>
    <font>
      <b/>
      <sz val="10"/>
      <color indexed="9"/>
      <name val="Calibri"/>
      <family val="2"/>
      <scheme val="minor"/>
    </font>
    <font>
      <sz val="10"/>
      <color indexed="9"/>
      <name val="Calibri"/>
      <family val="2"/>
      <scheme val="minor"/>
    </font>
    <font>
      <vertAlign val="superscript"/>
      <sz val="9"/>
      <name val="Calibri"/>
      <family val="2"/>
      <scheme val="minor"/>
    </font>
    <font>
      <vertAlign val="subscript"/>
      <sz val="9"/>
      <name val="Calibri"/>
      <family val="2"/>
      <scheme val="minor"/>
    </font>
    <font>
      <b/>
      <u/>
      <sz val="9"/>
      <name val="Calibri"/>
      <family val="2"/>
      <scheme val="minor"/>
    </font>
    <font>
      <b/>
      <sz val="9"/>
      <color indexed="10"/>
      <name val="Calibri"/>
      <family val="2"/>
      <scheme val="minor"/>
    </font>
    <font>
      <sz val="9"/>
      <color theme="1" tint="0.14999847407452621"/>
      <name val="Calibri"/>
      <family val="2"/>
      <scheme val="minor"/>
    </font>
    <font>
      <vertAlign val="superscript"/>
      <sz val="9"/>
      <color theme="1" tint="0.14996795556505021"/>
      <name val="Calibri"/>
      <family val="2"/>
      <scheme val="minor"/>
    </font>
    <font>
      <sz val="10"/>
      <color indexed="63"/>
      <name val="Calibri"/>
      <family val="2"/>
      <scheme val="minor"/>
    </font>
    <font>
      <b/>
      <sz val="10"/>
      <color theme="4" tint="-0.499984740745262"/>
      <name val="Calibri"/>
      <family val="2"/>
      <scheme val="minor"/>
    </font>
    <font>
      <sz val="9"/>
      <color theme="4" tint="-0.249977111117893"/>
      <name val="Calibri"/>
      <family val="2"/>
      <scheme val="minor"/>
    </font>
    <font>
      <sz val="10"/>
      <color theme="4" tint="-0.249977111117893"/>
      <name val="Calibri"/>
      <family val="2"/>
      <scheme val="minor"/>
    </font>
    <font>
      <vertAlign val="superscript"/>
      <sz val="10"/>
      <color theme="4" tint="-0.249977111117893"/>
      <name val="Calibri"/>
      <family val="2"/>
      <scheme val="minor"/>
    </font>
    <font>
      <b/>
      <sz val="10"/>
      <color theme="0"/>
      <name val="Calibri"/>
      <family val="2"/>
      <scheme val="minor"/>
    </font>
    <font>
      <i/>
      <sz val="9"/>
      <name val="Calibri"/>
      <family val="2"/>
      <scheme val="minor"/>
    </font>
    <font>
      <sz val="10"/>
      <name val="Arial"/>
      <family val="2"/>
    </font>
    <font>
      <b/>
      <sz val="11"/>
      <color theme="0"/>
      <name val="Calibri"/>
      <family val="2"/>
      <scheme val="minor"/>
    </font>
    <font>
      <sz val="11"/>
      <color theme="0"/>
      <name val="Calibri"/>
      <family val="2"/>
      <scheme val="minor"/>
    </font>
    <font>
      <b/>
      <sz val="7"/>
      <color theme="0"/>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b/>
      <sz val="8"/>
      <color theme="1"/>
      <name val="Calibri"/>
      <family val="2"/>
      <scheme val="minor"/>
    </font>
    <font>
      <b/>
      <sz val="7"/>
      <color theme="2" tint="-0.749992370372631"/>
      <name val="Calibri"/>
      <family val="2"/>
      <scheme val="minor"/>
    </font>
    <font>
      <sz val="8"/>
      <color theme="9" tint="-0.249977111117893"/>
      <name val="Calibri"/>
      <family val="2"/>
      <scheme val="minor"/>
    </font>
    <font>
      <sz val="7"/>
      <color theme="2" tint="-0.749992370372631"/>
      <name val="Calibri"/>
      <family val="2"/>
      <scheme val="minor"/>
    </font>
    <font>
      <sz val="8"/>
      <color theme="7" tint="-0.499984740745262"/>
      <name val="Calibri"/>
      <family val="2"/>
      <scheme val="minor"/>
    </font>
    <font>
      <sz val="10"/>
      <name val="Arial"/>
      <family val="2"/>
    </font>
    <font>
      <sz val="11"/>
      <color theme="4" tint="-0.249977111117893"/>
      <name val="Calibri"/>
      <family val="2"/>
      <scheme val="minor"/>
    </font>
    <font>
      <sz val="10"/>
      <color theme="9" tint="-0.249977111117893"/>
      <name val="Calibri"/>
      <family val="2"/>
      <scheme val="minor"/>
    </font>
    <font>
      <u/>
      <sz val="10"/>
      <color theme="10"/>
      <name val="Calibri"/>
      <family val="2"/>
    </font>
    <font>
      <u/>
      <sz val="10"/>
      <name val="Calibri"/>
      <family val="2"/>
      <scheme val="minor"/>
    </font>
    <font>
      <i/>
      <sz val="8"/>
      <name val="Calibri"/>
      <family val="2"/>
      <scheme val="minor"/>
    </font>
    <font>
      <sz val="7"/>
      <color theme="4" tint="-0.249977111117893"/>
      <name val="Calibri"/>
      <family val="2"/>
      <scheme val="minor"/>
    </font>
    <font>
      <sz val="11"/>
      <color theme="3" tint="-0.249977111117893"/>
      <name val="Calibri"/>
      <family val="2"/>
      <scheme val="minor"/>
    </font>
    <font>
      <sz val="10"/>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rgb="FF89A4A9"/>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bgColor indexed="26"/>
      </patternFill>
    </fill>
    <fill>
      <patternFill patternType="solid">
        <fgColor rgb="FFB8C9CC"/>
        <bgColor indexed="64"/>
      </patternFill>
    </fill>
  </fills>
  <borders count="22">
    <border>
      <left/>
      <right/>
      <top/>
      <bottom/>
      <diagonal/>
    </border>
    <border>
      <left/>
      <right/>
      <top style="thin">
        <color indexed="18"/>
      </top>
      <bottom style="hair">
        <color indexed="18"/>
      </bottom>
      <diagonal/>
    </border>
    <border>
      <left/>
      <right/>
      <top style="hair">
        <color indexed="18"/>
      </top>
      <bottom style="hair">
        <color indexed="18"/>
      </bottom>
      <diagonal/>
    </border>
    <border>
      <left/>
      <right/>
      <top style="hair">
        <color indexed="18"/>
      </top>
      <bottom style="thin">
        <color indexed="18"/>
      </bottom>
      <diagonal/>
    </border>
    <border>
      <left/>
      <right/>
      <top style="thin">
        <color theme="0"/>
      </top>
      <bottom style="thin">
        <color theme="0"/>
      </bottom>
      <diagonal/>
    </border>
    <border>
      <left/>
      <right/>
      <top/>
      <bottom style="thin">
        <color auto="1"/>
      </bottom>
      <diagonal/>
    </border>
    <border>
      <left/>
      <right/>
      <top style="thin">
        <color auto="1"/>
      </top>
      <bottom style="thin">
        <color auto="1"/>
      </bottom>
      <diagonal/>
    </border>
    <border>
      <left/>
      <right/>
      <top/>
      <bottom style="thin">
        <color theme="0"/>
      </bottom>
      <diagonal/>
    </border>
    <border>
      <left/>
      <right/>
      <top/>
      <bottom style="thick">
        <color theme="0"/>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thin">
        <color auto="1"/>
      </bottom>
      <diagonal/>
    </border>
    <border>
      <left style="thin">
        <color theme="0"/>
      </left>
      <right style="thin">
        <color theme="0"/>
      </right>
      <top style="thin">
        <color theme="0"/>
      </top>
      <bottom/>
      <diagonal/>
    </border>
    <border>
      <left style="thin">
        <color theme="4" tint="-0.24994659260841701"/>
      </left>
      <right style="thin">
        <color theme="4" tint="-0.24994659260841701"/>
      </right>
      <top style="thin">
        <color theme="4" tint="-0.24994659260841701"/>
      </top>
      <bottom/>
      <diagonal/>
    </border>
    <border>
      <left/>
      <right/>
      <top style="hair">
        <color theme="0" tint="-0.14996795556505021"/>
      </top>
      <bottom style="hair">
        <color theme="0" tint="-0.14996795556505021"/>
      </bottom>
      <diagonal/>
    </border>
    <border>
      <left style="thin">
        <color theme="4" tint="-0.24994659260841701"/>
      </left>
      <right style="thin">
        <color theme="4" tint="-0.24994659260841701"/>
      </right>
      <top style="hair">
        <color theme="0" tint="-0.14996795556505021"/>
      </top>
      <bottom style="hair">
        <color theme="0" tint="-0.14996795556505021"/>
      </bottom>
      <diagonal/>
    </border>
    <border>
      <left style="thin">
        <color theme="4" tint="-0.24994659260841701"/>
      </left>
      <right style="thin">
        <color theme="4" tint="-0.24994659260841701"/>
      </right>
      <top style="hair">
        <color theme="0" tint="-0.14996795556505021"/>
      </top>
      <bottom style="thin">
        <color theme="4" tint="-0.24994659260841701"/>
      </bottom>
      <diagonal/>
    </border>
    <border>
      <left style="thin">
        <color theme="4" tint="-0.24994659260841701"/>
      </left>
      <right style="thin">
        <color theme="4" tint="-0.24994659260841701"/>
      </right>
      <top/>
      <bottom/>
      <diagonal/>
    </border>
    <border>
      <left/>
      <right/>
      <top style="hair">
        <color theme="0" tint="-0.14996795556505021"/>
      </top>
      <bottom style="thin">
        <color theme="4" tint="-0.24994659260841701"/>
      </bottom>
      <diagonal/>
    </border>
    <border>
      <left/>
      <right/>
      <top/>
      <bottom style="thin">
        <color theme="4" tint="-0.24994659260841701"/>
      </bottom>
      <diagonal/>
    </border>
    <border>
      <left/>
      <right/>
      <top style="thin">
        <color theme="4" tint="-0.24994659260841701"/>
      </top>
      <bottom style="hair">
        <color theme="0" tint="-0.14996795556505021"/>
      </bottom>
      <diagonal/>
    </border>
  </borders>
  <cellStyleXfs count="5">
    <xf numFmtId="0" fontId="0" fillId="0" borderId="0"/>
    <xf numFmtId="0" fontId="1" fillId="0" borderId="0"/>
    <xf numFmtId="9" fontId="40" fillId="0" borderId="0" applyFont="0" applyFill="0" applyBorder="0" applyAlignment="0" applyProtection="0"/>
    <xf numFmtId="0" fontId="52" fillId="0" borderId="0"/>
    <xf numFmtId="0" fontId="55" fillId="0" borderId="0" applyNumberFormat="0" applyFill="0" applyBorder="0" applyAlignment="0" applyProtection="0">
      <alignment vertical="top"/>
      <protection locked="0"/>
    </xf>
  </cellStyleXfs>
  <cellXfs count="222">
    <xf numFmtId="0" fontId="0" fillId="0" borderId="0" xfId="0"/>
    <xf numFmtId="1" fontId="2" fillId="2" borderId="0" xfId="0" applyNumberFormat="1" applyFont="1" applyFill="1" applyBorder="1" applyAlignment="1">
      <alignment horizontal="right" wrapText="1"/>
    </xf>
    <xf numFmtId="1" fontId="3" fillId="5" borderId="0" xfId="0" applyNumberFormat="1" applyFont="1" applyFill="1" applyBorder="1" applyAlignment="1">
      <alignment horizontal="right" wrapText="1"/>
    </xf>
    <xf numFmtId="1" fontId="3" fillId="2" borderId="0" xfId="0" applyNumberFormat="1" applyFont="1" applyFill="1" applyAlignment="1">
      <alignment horizontal="right" wrapText="1"/>
    </xf>
    <xf numFmtId="1" fontId="3" fillId="5" borderId="5" xfId="0" applyNumberFormat="1" applyFont="1" applyFill="1" applyBorder="1" applyAlignment="1">
      <alignment horizontal="right" wrapText="1"/>
    </xf>
    <xf numFmtId="164" fontId="2" fillId="4" borderId="0" xfId="0" applyNumberFormat="1" applyFont="1" applyFill="1" applyBorder="1" applyAlignment="1">
      <alignment horizontal="right" wrapText="1"/>
    </xf>
    <xf numFmtId="0" fontId="5" fillId="2" borderId="0" xfId="0" applyFont="1" applyFill="1" applyAlignment="1">
      <alignment vertical="top" wrapText="1" readingOrder="1"/>
    </xf>
    <xf numFmtId="0" fontId="5" fillId="2" borderId="0" xfId="0" applyFont="1" applyFill="1" applyBorder="1" applyAlignment="1">
      <alignment vertical="top"/>
    </xf>
    <xf numFmtId="0" fontId="6" fillId="3" borderId="0" xfId="0" applyFont="1" applyFill="1" applyBorder="1" applyAlignment="1">
      <alignment vertical="top" wrapText="1"/>
    </xf>
    <xf numFmtId="0" fontId="7" fillId="3" borderId="0" xfId="0" applyFont="1" applyFill="1" applyBorder="1" applyAlignment="1">
      <alignment vertical="top" wrapText="1"/>
    </xf>
    <xf numFmtId="0" fontId="5" fillId="2" borderId="0" xfId="0" applyFont="1" applyFill="1" applyBorder="1" applyAlignment="1">
      <alignment vertical="top" wrapText="1"/>
    </xf>
    <xf numFmtId="0" fontId="5" fillId="2" borderId="0" xfId="0" applyFont="1" applyFill="1" applyBorder="1" applyAlignment="1">
      <alignment horizontal="left" vertical="top" wrapText="1"/>
    </xf>
    <xf numFmtId="0" fontId="10" fillId="2" borderId="0" xfId="0" applyFont="1" applyFill="1" applyBorder="1" applyAlignment="1">
      <alignment vertical="top"/>
    </xf>
    <xf numFmtId="0" fontId="5" fillId="2" borderId="0" xfId="0" applyFont="1" applyFill="1" applyBorder="1" applyAlignment="1">
      <alignment horizontal="right" vertical="top" wrapText="1"/>
    </xf>
    <xf numFmtId="0" fontId="5" fillId="5" borderId="0" xfId="0" applyFont="1" applyFill="1" applyAlignment="1"/>
    <xf numFmtId="0" fontId="11" fillId="5" borderId="0" xfId="0" applyFont="1" applyFill="1"/>
    <xf numFmtId="0" fontId="11" fillId="5" borderId="0" xfId="0" applyFont="1" applyFill="1" applyAlignment="1">
      <alignment horizontal="right"/>
    </xf>
    <xf numFmtId="0" fontId="11" fillId="6" borderId="6" xfId="0" applyFont="1" applyFill="1" applyBorder="1" applyAlignment="1">
      <alignment horizontal="right" wrapText="1"/>
    </xf>
    <xf numFmtId="0" fontId="11" fillId="6" borderId="6" xfId="0" applyFont="1" applyFill="1" applyBorder="1" applyAlignment="1">
      <alignment wrapText="1"/>
    </xf>
    <xf numFmtId="0" fontId="11" fillId="5" borderId="0" xfId="0" applyFont="1" applyFill="1" applyBorder="1"/>
    <xf numFmtId="0" fontId="11" fillId="5" borderId="0" xfId="0" applyFont="1" applyFill="1" applyBorder="1" applyAlignment="1">
      <alignment wrapText="1"/>
    </xf>
    <xf numFmtId="0" fontId="11" fillId="6" borderId="0" xfId="0" applyFont="1" applyFill="1" applyBorder="1" applyAlignment="1">
      <alignment wrapText="1"/>
    </xf>
    <xf numFmtId="164" fontId="13" fillId="4" borderId="0" xfId="0" applyNumberFormat="1" applyFont="1" applyFill="1" applyBorder="1" applyAlignment="1">
      <alignment horizontal="right" wrapText="1"/>
    </xf>
    <xf numFmtId="0" fontId="12" fillId="5" borderId="0" xfId="0" applyFont="1" applyFill="1" applyBorder="1" applyAlignment="1">
      <alignment horizontal="right"/>
    </xf>
    <xf numFmtId="0" fontId="14" fillId="5" borderId="0" xfId="0" applyFont="1" applyFill="1" applyBorder="1" applyAlignment="1">
      <alignment horizontal="right"/>
    </xf>
    <xf numFmtId="0" fontId="12" fillId="5" borderId="0" xfId="0" applyFont="1" applyFill="1" applyBorder="1" applyAlignment="1">
      <alignment horizontal="left"/>
    </xf>
    <xf numFmtId="0" fontId="8" fillId="3" borderId="0" xfId="0" applyFont="1" applyFill="1" applyBorder="1" applyAlignment="1">
      <alignment wrapText="1"/>
    </xf>
    <xf numFmtId="1" fontId="18" fillId="2" borderId="0" xfId="0" applyNumberFormat="1" applyFont="1" applyFill="1" applyBorder="1" applyAlignment="1">
      <alignment horizontal="right" wrapText="1"/>
    </xf>
    <xf numFmtId="164" fontId="12" fillId="2" borderId="0" xfId="0" applyNumberFormat="1" applyFont="1" applyFill="1" applyBorder="1" applyAlignment="1">
      <alignment horizontal="right" wrapText="1"/>
    </xf>
    <xf numFmtId="1" fontId="19" fillId="2" borderId="0"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164" fontId="18" fillId="2" borderId="0" xfId="0" applyNumberFormat="1" applyFont="1" applyFill="1" applyBorder="1" applyAlignment="1">
      <alignment horizontal="left" wrapText="1"/>
    </xf>
    <xf numFmtId="165" fontId="18" fillId="2" borderId="0" xfId="0" applyNumberFormat="1" applyFont="1" applyFill="1" applyBorder="1" applyAlignment="1">
      <alignment horizontal="right" wrapText="1"/>
    </xf>
    <xf numFmtId="0" fontId="12" fillId="5" borderId="0" xfId="0" applyFont="1" applyFill="1" applyAlignment="1">
      <alignment horizontal="right" wrapText="1"/>
    </xf>
    <xf numFmtId="0" fontId="20" fillId="5" borderId="0" xfId="0" applyFont="1" applyFill="1"/>
    <xf numFmtId="0" fontId="5" fillId="5" borderId="0" xfId="0" applyFont="1" applyFill="1" applyBorder="1" applyAlignment="1">
      <alignment horizontal="right"/>
    </xf>
    <xf numFmtId="0" fontId="12" fillId="2" borderId="0" xfId="0" applyFont="1" applyFill="1" applyAlignment="1">
      <alignment horizontal="right" wrapText="1"/>
    </xf>
    <xf numFmtId="164" fontId="5" fillId="5" borderId="0" xfId="0" applyNumberFormat="1" applyFont="1" applyFill="1" applyBorder="1" applyAlignment="1">
      <alignment horizontal="right" wrapText="1"/>
    </xf>
    <xf numFmtId="1" fontId="21" fillId="5" borderId="0" xfId="0" applyNumberFormat="1" applyFont="1" applyFill="1" applyBorder="1" applyAlignment="1">
      <alignment horizontal="right" wrapText="1"/>
    </xf>
    <xf numFmtId="164" fontId="5" fillId="5" borderId="0" xfId="0" applyNumberFormat="1" applyFont="1" applyFill="1" applyBorder="1" applyAlignment="1">
      <alignment horizontal="left" wrapText="1"/>
    </xf>
    <xf numFmtId="0" fontId="18" fillId="5" borderId="0" xfId="0" applyFont="1" applyFill="1" applyAlignment="1">
      <alignment horizontal="right" wrapText="1"/>
    </xf>
    <xf numFmtId="164" fontId="5" fillId="5" borderId="5" xfId="0" applyNumberFormat="1" applyFont="1" applyFill="1" applyBorder="1" applyAlignment="1">
      <alignment horizontal="right" wrapText="1"/>
    </xf>
    <xf numFmtId="0" fontId="18" fillId="5" borderId="5" xfId="0" applyFont="1" applyFill="1" applyBorder="1" applyAlignment="1">
      <alignment horizontal="right" wrapText="1"/>
    </xf>
    <xf numFmtId="1" fontId="21" fillId="5" borderId="5" xfId="0" applyNumberFormat="1" applyFont="1" applyFill="1" applyBorder="1" applyAlignment="1">
      <alignment horizontal="right" wrapText="1"/>
    </xf>
    <xf numFmtId="164" fontId="5" fillId="5" borderId="5" xfId="0" applyNumberFormat="1" applyFont="1" applyFill="1" applyBorder="1" applyAlignment="1">
      <alignment horizontal="left" wrapText="1"/>
    </xf>
    <xf numFmtId="164" fontId="12" fillId="2" borderId="0" xfId="0" applyNumberFormat="1" applyFont="1" applyFill="1" applyAlignment="1">
      <alignment horizontal="right" wrapText="1"/>
    </xf>
    <xf numFmtId="0" fontId="18" fillId="2" borderId="0" xfId="0" applyFont="1" applyFill="1" applyAlignment="1">
      <alignment horizontal="right" wrapText="1"/>
    </xf>
    <xf numFmtId="0" fontId="22" fillId="2" borderId="0" xfId="0" applyFont="1" applyFill="1" applyAlignment="1">
      <alignment horizontal="right" wrapText="1"/>
    </xf>
    <xf numFmtId="0" fontId="19" fillId="2" borderId="0" xfId="0" applyFont="1" applyFill="1" applyAlignment="1">
      <alignment horizontal="right" wrapText="1"/>
    </xf>
    <xf numFmtId="0" fontId="12" fillId="2" borderId="0" xfId="0" applyFont="1" applyFill="1" applyAlignment="1">
      <alignment horizontal="left" wrapText="1"/>
    </xf>
    <xf numFmtId="164" fontId="12" fillId="2" borderId="0" xfId="0" applyNumberFormat="1" applyFont="1" applyFill="1" applyAlignment="1">
      <alignment horizontal="left" wrapText="1"/>
    </xf>
    <xf numFmtId="165" fontId="12" fillId="2" borderId="0" xfId="0" applyNumberFormat="1" applyFont="1" applyFill="1" applyAlignment="1">
      <alignment horizontal="right" wrapText="1"/>
    </xf>
    <xf numFmtId="0" fontId="11" fillId="0" borderId="0" xfId="0" applyFont="1"/>
    <xf numFmtId="0" fontId="12" fillId="5" borderId="0" xfId="0" applyFont="1" applyFill="1" applyBorder="1" applyAlignment="1">
      <alignment horizontal="right" wrapText="1"/>
    </xf>
    <xf numFmtId="1" fontId="18" fillId="4" borderId="0" xfId="0" applyNumberFormat="1" applyFont="1" applyFill="1" applyBorder="1" applyAlignment="1">
      <alignment horizontal="right" wrapText="1"/>
    </xf>
    <xf numFmtId="1" fontId="23" fillId="4" borderId="0" xfId="0" applyNumberFormat="1" applyFont="1" applyFill="1" applyBorder="1" applyAlignment="1">
      <alignment horizontal="right" wrapText="1"/>
    </xf>
    <xf numFmtId="164" fontId="23" fillId="4" borderId="0" xfId="0" applyNumberFormat="1" applyFont="1" applyFill="1" applyBorder="1" applyAlignment="1">
      <alignment horizontal="right" wrapText="1"/>
    </xf>
    <xf numFmtId="164" fontId="23" fillId="4" borderId="0" xfId="0" applyNumberFormat="1" applyFont="1" applyFill="1" applyBorder="1" applyAlignment="1">
      <alignment horizontal="left" wrapText="1"/>
    </xf>
    <xf numFmtId="165" fontId="23" fillId="4" borderId="0" xfId="0" applyNumberFormat="1" applyFont="1" applyFill="1" applyBorder="1" applyAlignment="1">
      <alignment horizontal="right" wrapText="1"/>
    </xf>
    <xf numFmtId="0" fontId="24" fillId="2" borderId="0" xfId="0" applyFont="1" applyFill="1" applyAlignment="1">
      <alignment horizontal="left" vertical="top" wrapText="1"/>
    </xf>
    <xf numFmtId="0" fontId="24" fillId="2" borderId="0" xfId="1" applyFont="1" applyFill="1" applyAlignment="1">
      <alignment vertical="top"/>
    </xf>
    <xf numFmtId="0" fontId="27" fillId="2" borderId="0" xfId="1" applyFont="1" applyFill="1" applyAlignment="1">
      <alignment vertical="top"/>
    </xf>
    <xf numFmtId="0" fontId="24" fillId="2" borderId="0" xfId="1" applyFont="1" applyFill="1" applyAlignment="1">
      <alignment vertical="top" wrapText="1" readingOrder="1"/>
    </xf>
    <xf numFmtId="1" fontId="24" fillId="2" borderId="0" xfId="0" applyNumberFormat="1" applyFont="1" applyFill="1" applyBorder="1" applyAlignment="1">
      <alignment horizontal="left" vertical="top" wrapText="1"/>
    </xf>
    <xf numFmtId="164" fontId="24" fillId="2" borderId="0" xfId="0" applyNumberFormat="1" applyFont="1" applyFill="1" applyBorder="1" applyAlignment="1">
      <alignment horizontal="left" vertical="top" wrapText="1"/>
    </xf>
    <xf numFmtId="0" fontId="24" fillId="2" borderId="0" xfId="0" applyFont="1" applyFill="1" applyAlignment="1">
      <alignment horizontal="right" vertical="top" wrapText="1"/>
    </xf>
    <xf numFmtId="0" fontId="27" fillId="2" borderId="0" xfId="0" applyFont="1" applyFill="1" applyBorder="1" applyAlignment="1">
      <alignment horizontal="left" vertical="top" wrapText="1"/>
    </xf>
    <xf numFmtId="0" fontId="24" fillId="2" borderId="0" xfId="0" applyFont="1" applyFill="1" applyBorder="1" applyAlignment="1">
      <alignment horizontal="left" vertical="top" wrapText="1"/>
    </xf>
    <xf numFmtId="0" fontId="27" fillId="2" borderId="0" xfId="0" applyFont="1" applyFill="1" applyBorder="1" applyAlignment="1">
      <alignment vertical="top"/>
    </xf>
    <xf numFmtId="0" fontId="24" fillId="2" borderId="0" xfId="0" applyFont="1" applyFill="1" applyBorder="1" applyAlignment="1">
      <alignment vertical="top" wrapText="1"/>
    </xf>
    <xf numFmtId="0" fontId="24" fillId="2" borderId="0" xfId="0" applyFont="1" applyFill="1" applyBorder="1" applyAlignment="1">
      <alignment vertical="top"/>
    </xf>
    <xf numFmtId="0" fontId="24" fillId="2" borderId="1" xfId="0" applyFont="1" applyFill="1" applyBorder="1" applyAlignment="1">
      <alignment horizontal="left" vertical="top"/>
    </xf>
    <xf numFmtId="0" fontId="24" fillId="2" borderId="1" xfId="0" applyFont="1" applyFill="1" applyBorder="1" applyAlignment="1">
      <alignment horizontal="right" vertical="top"/>
    </xf>
    <xf numFmtId="0" fontId="24" fillId="2" borderId="2" xfId="0" applyFont="1" applyFill="1" applyBorder="1" applyAlignment="1">
      <alignment horizontal="left" vertical="center" wrapText="1"/>
    </xf>
    <xf numFmtId="1" fontId="24" fillId="2" borderId="2" xfId="0" applyNumberFormat="1" applyFont="1" applyFill="1" applyBorder="1" applyAlignment="1">
      <alignment horizontal="right" vertical="center"/>
    </xf>
    <xf numFmtId="2" fontId="24" fillId="2" borderId="2" xfId="0" applyNumberFormat="1" applyFont="1" applyFill="1" applyBorder="1" applyAlignment="1">
      <alignment horizontal="right" vertical="center"/>
    </xf>
    <xf numFmtId="164" fontId="24" fillId="2" borderId="2" xfId="0" applyNumberFormat="1" applyFont="1" applyFill="1" applyBorder="1" applyAlignment="1">
      <alignment horizontal="right" vertical="center" wrapText="1"/>
    </xf>
    <xf numFmtId="0" fontId="24" fillId="2" borderId="3" xfId="0" applyFont="1" applyFill="1" applyBorder="1" applyAlignment="1">
      <alignment horizontal="left" vertical="center" wrapText="1"/>
    </xf>
    <xf numFmtId="164" fontId="24" fillId="2" borderId="3" xfId="0" applyNumberFormat="1" applyFont="1" applyFill="1" applyBorder="1" applyAlignment="1">
      <alignment horizontal="right" vertical="center"/>
    </xf>
    <xf numFmtId="0" fontId="24" fillId="2" borderId="0" xfId="0" applyFont="1" applyFill="1" applyBorder="1" applyAlignment="1">
      <alignment horizontal="right" vertical="top" wrapText="1"/>
    </xf>
    <xf numFmtId="0" fontId="30" fillId="2" borderId="0" xfId="0" applyFont="1" applyFill="1" applyBorder="1" applyAlignment="1">
      <alignment horizontal="left" vertical="top" wrapText="1"/>
    </xf>
    <xf numFmtId="1" fontId="31" fillId="7" borderId="0" xfId="0" applyNumberFormat="1" applyFont="1" applyFill="1" applyBorder="1" applyAlignment="1">
      <alignment horizontal="right" wrapText="1"/>
    </xf>
    <xf numFmtId="164" fontId="31" fillId="7" borderId="0" xfId="0" applyNumberFormat="1" applyFont="1" applyFill="1" applyBorder="1" applyAlignment="1">
      <alignment horizontal="right" wrapText="1"/>
    </xf>
    <xf numFmtId="164" fontId="31" fillId="7" borderId="0" xfId="0" applyNumberFormat="1" applyFont="1" applyFill="1" applyBorder="1" applyAlignment="1">
      <alignment horizontal="left" wrapText="1"/>
    </xf>
    <xf numFmtId="165" fontId="31" fillId="7" borderId="0" xfId="0" applyNumberFormat="1" applyFont="1" applyFill="1" applyBorder="1" applyAlignment="1">
      <alignment horizontal="right" wrapText="1"/>
    </xf>
    <xf numFmtId="0" fontId="25" fillId="3" borderId="0" xfId="0" applyFont="1" applyFill="1" applyBorder="1" applyAlignment="1">
      <alignment wrapText="1"/>
    </xf>
    <xf numFmtId="0" fontId="25" fillId="3" borderId="0" xfId="0" applyFont="1" applyFill="1" applyBorder="1" applyAlignment="1">
      <alignment horizontal="right" wrapText="1"/>
    </xf>
    <xf numFmtId="0" fontId="33" fillId="5" borderId="0" xfId="0" applyFont="1" applyFill="1" applyBorder="1" applyAlignment="1">
      <alignment horizontal="right"/>
    </xf>
    <xf numFmtId="0" fontId="25" fillId="3" borderId="0" xfId="0" applyFont="1" applyFill="1" applyBorder="1" applyAlignment="1">
      <alignment horizontal="left" wrapText="1"/>
    </xf>
    <xf numFmtId="1" fontId="34" fillId="3" borderId="0" xfId="0" applyNumberFormat="1" applyFont="1" applyFill="1" applyBorder="1" applyAlignment="1">
      <alignment wrapText="1"/>
    </xf>
    <xf numFmtId="164" fontId="35" fillId="7" borderId="0" xfId="0" applyNumberFormat="1" applyFont="1" applyFill="1" applyBorder="1" applyAlignment="1">
      <alignment horizontal="right" wrapText="1"/>
    </xf>
    <xf numFmtId="164" fontId="5" fillId="2" borderId="0" xfId="0" applyNumberFormat="1" applyFont="1" applyFill="1" applyAlignment="1">
      <alignment horizontal="right" wrapText="1"/>
    </xf>
    <xf numFmtId="0" fontId="36" fillId="2" borderId="0" xfId="0" applyFont="1" applyFill="1" applyAlignment="1">
      <alignment horizontal="left" vertical="top" wrapText="1"/>
    </xf>
    <xf numFmtId="0" fontId="36" fillId="2" borderId="0" xfId="1" applyFont="1" applyFill="1" applyAlignment="1">
      <alignment vertical="top"/>
    </xf>
    <xf numFmtId="0" fontId="25" fillId="3" borderId="7" xfId="0" applyFont="1" applyFill="1" applyBorder="1" applyAlignment="1">
      <alignment wrapText="1"/>
    </xf>
    <xf numFmtId="164" fontId="8" fillId="3" borderId="0" xfId="0" applyNumberFormat="1" applyFont="1" applyFill="1" applyBorder="1" applyAlignment="1">
      <alignment horizontal="right" textRotation="90" wrapText="1"/>
    </xf>
    <xf numFmtId="0" fontId="16" fillId="3" borderId="0" xfId="0" applyFont="1" applyFill="1" applyBorder="1" applyAlignment="1">
      <alignment horizontal="right" textRotation="90" wrapText="1"/>
    </xf>
    <xf numFmtId="0" fontId="8" fillId="3" borderId="0" xfId="0" applyFont="1" applyFill="1" applyBorder="1" applyAlignment="1">
      <alignment horizontal="right" textRotation="90" wrapText="1"/>
    </xf>
    <xf numFmtId="0" fontId="8" fillId="3" borderId="0" xfId="0" applyFont="1" applyFill="1" applyBorder="1" applyAlignment="1">
      <alignment textRotation="90" wrapText="1"/>
    </xf>
    <xf numFmtId="164" fontId="8" fillId="3" borderId="0" xfId="0" applyNumberFormat="1" applyFont="1" applyFill="1" applyBorder="1" applyAlignment="1">
      <alignment horizontal="left" textRotation="90" wrapText="1"/>
    </xf>
    <xf numFmtId="164" fontId="8" fillId="3" borderId="0" xfId="0" applyNumberFormat="1" applyFont="1" applyFill="1" applyBorder="1" applyAlignment="1">
      <alignment textRotation="90" wrapText="1"/>
    </xf>
    <xf numFmtId="0" fontId="5" fillId="5" borderId="0" xfId="0" applyFont="1" applyFill="1" applyAlignment="1">
      <alignment textRotation="90"/>
    </xf>
    <xf numFmtId="0" fontId="12" fillId="5" borderId="0" xfId="0" applyFont="1" applyFill="1" applyBorder="1" applyAlignment="1">
      <alignment horizontal="right" textRotation="90"/>
    </xf>
    <xf numFmtId="0" fontId="22" fillId="2" borderId="0" xfId="0" applyFont="1" applyFill="1" applyBorder="1" applyAlignment="1">
      <alignment horizontal="left" vertical="top" wrapText="1"/>
    </xf>
    <xf numFmtId="0" fontId="18" fillId="5" borderId="0" xfId="0" applyFont="1" applyFill="1" applyBorder="1" applyAlignment="1">
      <alignment horizontal="right" wrapText="1"/>
    </xf>
    <xf numFmtId="0" fontId="12" fillId="2" borderId="0" xfId="0" applyFont="1" applyFill="1" applyBorder="1" applyAlignment="1">
      <alignment horizontal="right" wrapText="1"/>
    </xf>
    <xf numFmtId="0" fontId="20" fillId="5" borderId="5" xfId="0" applyFont="1" applyFill="1" applyBorder="1"/>
    <xf numFmtId="0" fontId="20" fillId="5" borderId="0" xfId="0" applyFont="1" applyFill="1" applyBorder="1"/>
    <xf numFmtId="0" fontId="7" fillId="8" borderId="8" xfId="0" applyFont="1" applyFill="1" applyBorder="1" applyAlignment="1">
      <alignment vertical="top" wrapText="1"/>
    </xf>
    <xf numFmtId="0" fontId="43" fillId="3" borderId="7" xfId="0" applyFont="1" applyFill="1" applyBorder="1" applyAlignment="1">
      <alignment wrapText="1"/>
    </xf>
    <xf numFmtId="0" fontId="44" fillId="5" borderId="7" xfId="0" applyFont="1" applyFill="1" applyBorder="1"/>
    <xf numFmtId="164" fontId="45" fillId="3" borderId="7" xfId="0" applyNumberFormat="1" applyFont="1" applyFill="1" applyBorder="1" applyAlignment="1">
      <alignment horizontal="right"/>
    </xf>
    <xf numFmtId="0" fontId="44" fillId="5" borderId="0" xfId="0" applyFont="1" applyFill="1"/>
    <xf numFmtId="0" fontId="7" fillId="8" borderId="0" xfId="0" applyFont="1" applyFill="1" applyBorder="1" applyAlignment="1">
      <alignment vertical="top" wrapText="1"/>
    </xf>
    <xf numFmtId="0" fontId="46" fillId="3" borderId="0" xfId="0" applyFont="1" applyFill="1" applyBorder="1" applyAlignment="1">
      <alignment wrapText="1"/>
    </xf>
    <xf numFmtId="164" fontId="46" fillId="3" borderId="0" xfId="0" applyNumberFormat="1" applyFont="1" applyFill="1" applyBorder="1" applyAlignment="1">
      <alignment textRotation="90" wrapText="1"/>
    </xf>
    <xf numFmtId="164" fontId="45" fillId="3" borderId="0" xfId="0" applyNumberFormat="1" applyFont="1" applyFill="1" applyBorder="1" applyAlignment="1">
      <alignment textRotation="90" wrapText="1"/>
    </xf>
    <xf numFmtId="164" fontId="16" fillId="3" borderId="0" xfId="0" applyNumberFormat="1" applyFont="1" applyFill="1" applyBorder="1" applyAlignment="1">
      <alignment textRotation="90" wrapText="1"/>
    </xf>
    <xf numFmtId="0" fontId="16" fillId="3" borderId="0" xfId="0" applyFont="1" applyFill="1" applyBorder="1" applyAlignment="1">
      <alignment textRotation="90" wrapText="1"/>
    </xf>
    <xf numFmtId="0" fontId="47" fillId="5" borderId="0" xfId="0" applyFont="1" applyFill="1" applyBorder="1" applyAlignment="1">
      <alignment wrapText="1"/>
    </xf>
    <xf numFmtId="164" fontId="46" fillId="3" borderId="0" xfId="0" applyNumberFormat="1" applyFont="1" applyFill="1" applyBorder="1" applyAlignment="1">
      <alignment horizontal="right" textRotation="90" wrapText="1"/>
    </xf>
    <xf numFmtId="0" fontId="7" fillId="5" borderId="0" xfId="0" applyFont="1" applyFill="1" applyBorder="1" applyAlignment="1">
      <alignment vertical="top" wrapText="1"/>
    </xf>
    <xf numFmtId="0" fontId="7" fillId="5" borderId="0" xfId="0" applyFont="1" applyFill="1" applyBorder="1" applyAlignment="1">
      <alignment wrapText="1"/>
    </xf>
    <xf numFmtId="164" fontId="46" fillId="5" borderId="0" xfId="0" applyNumberFormat="1" applyFont="1" applyFill="1" applyBorder="1" applyAlignment="1">
      <alignment textRotation="90" wrapText="1"/>
    </xf>
    <xf numFmtId="164" fontId="46" fillId="5" borderId="0" xfId="0" applyNumberFormat="1" applyFont="1" applyFill="1" applyBorder="1" applyAlignment="1">
      <alignment horizontal="right" textRotation="90" wrapText="1"/>
    </xf>
    <xf numFmtId="164" fontId="48" fillId="5" borderId="0" xfId="0" applyNumberFormat="1" applyFont="1" applyFill="1" applyBorder="1" applyAlignment="1">
      <alignment textRotation="90" wrapText="1"/>
    </xf>
    <xf numFmtId="0" fontId="48" fillId="5" borderId="0" xfId="0" applyFont="1" applyFill="1" applyBorder="1" applyAlignment="1">
      <alignment textRotation="90" wrapText="1"/>
    </xf>
    <xf numFmtId="0" fontId="5" fillId="5" borderId="0" xfId="0" applyFont="1" applyFill="1"/>
    <xf numFmtId="0" fontId="44" fillId="5" borderId="10" xfId="0" applyFont="1" applyFill="1" applyBorder="1"/>
    <xf numFmtId="0" fontId="5" fillId="5" borderId="10" xfId="0" applyFont="1" applyFill="1" applyBorder="1"/>
    <xf numFmtId="0" fontId="21" fillId="5" borderId="10" xfId="0" applyFont="1" applyFill="1" applyBorder="1" applyAlignment="1">
      <alignment horizontal="left"/>
    </xf>
    <xf numFmtId="164" fontId="5" fillId="5" borderId="10" xfId="0" applyNumberFormat="1" applyFont="1" applyFill="1" applyBorder="1"/>
    <xf numFmtId="164" fontId="5" fillId="5" borderId="10" xfId="0" applyNumberFormat="1" applyFont="1" applyFill="1" applyBorder="1" applyAlignment="1">
      <alignment horizontal="right"/>
    </xf>
    <xf numFmtId="0" fontId="5" fillId="5" borderId="10" xfId="0" applyFont="1" applyFill="1" applyBorder="1" applyAlignment="1">
      <alignment horizontal="right"/>
    </xf>
    <xf numFmtId="0" fontId="44" fillId="5" borderId="0" xfId="0" applyFont="1" applyFill="1" applyBorder="1"/>
    <xf numFmtId="0" fontId="5" fillId="5" borderId="0" xfId="0" applyFont="1" applyFill="1" applyBorder="1"/>
    <xf numFmtId="164" fontId="5" fillId="5" borderId="0" xfId="0" applyNumberFormat="1" applyFont="1" applyFill="1" applyBorder="1" applyAlignment="1">
      <alignment horizontal="right"/>
    </xf>
    <xf numFmtId="0" fontId="21" fillId="5" borderId="0" xfId="0" applyFont="1" applyFill="1" applyBorder="1" applyAlignment="1">
      <alignment horizontal="left"/>
    </xf>
    <xf numFmtId="164" fontId="5" fillId="5" borderId="0" xfId="0" applyNumberFormat="1" applyFont="1" applyFill="1" applyBorder="1"/>
    <xf numFmtId="0" fontId="49" fillId="5" borderId="0" xfId="0" applyFont="1" applyFill="1"/>
    <xf numFmtId="0" fontId="44" fillId="5" borderId="9" xfId="0" applyFont="1" applyFill="1" applyBorder="1"/>
    <xf numFmtId="0" fontId="44" fillId="5" borderId="12" xfId="0" applyFont="1" applyFill="1" applyBorder="1"/>
    <xf numFmtId="164" fontId="44" fillId="5" borderId="0" xfId="0" applyNumberFormat="1" applyFont="1" applyFill="1" applyAlignment="1">
      <alignment horizontal="right"/>
    </xf>
    <xf numFmtId="0" fontId="50" fillId="5" borderId="0" xfId="0" applyFont="1" applyFill="1"/>
    <xf numFmtId="164" fontId="44" fillId="5" borderId="0" xfId="0" applyNumberFormat="1" applyFont="1" applyFill="1"/>
    <xf numFmtId="164" fontId="51" fillId="5" borderId="0" xfId="0" applyNumberFormat="1" applyFont="1" applyFill="1" applyAlignment="1">
      <alignment horizontal="right"/>
    </xf>
    <xf numFmtId="9" fontId="44" fillId="5" borderId="0" xfId="2" applyFont="1" applyFill="1"/>
    <xf numFmtId="0" fontId="43" fillId="3" borderId="0" xfId="0" applyFont="1" applyFill="1" applyBorder="1" applyAlignment="1">
      <alignment wrapText="1"/>
    </xf>
    <xf numFmtId="164" fontId="45" fillId="3" borderId="0" xfId="0" applyNumberFormat="1" applyFont="1" applyFill="1" applyBorder="1" applyAlignment="1">
      <alignment horizontal="right"/>
    </xf>
    <xf numFmtId="164" fontId="44" fillId="5" borderId="0" xfId="0" applyNumberFormat="1" applyFont="1" applyFill="1" applyBorder="1" applyAlignment="1">
      <alignment horizontal="right"/>
    </xf>
    <xf numFmtId="164" fontId="44" fillId="5" borderId="0" xfId="0" applyNumberFormat="1" applyFont="1" applyFill="1" applyBorder="1"/>
    <xf numFmtId="164" fontId="38" fillId="5" borderId="0" xfId="0" applyNumberFormat="1" applyFont="1" applyFill="1" applyBorder="1" applyAlignment="1">
      <alignment horizontal="right" textRotation="90" wrapText="1"/>
    </xf>
    <xf numFmtId="0" fontId="49" fillId="2" borderId="0" xfId="3" applyFont="1" applyFill="1" applyBorder="1"/>
    <xf numFmtId="0" fontId="11" fillId="2" borderId="0" xfId="3" applyFont="1" applyFill="1" applyBorder="1"/>
    <xf numFmtId="0" fontId="7" fillId="3" borderId="0" xfId="3" applyFont="1" applyFill="1" applyBorder="1" applyAlignment="1">
      <alignment vertical="top" wrapText="1"/>
    </xf>
    <xf numFmtId="0" fontId="10" fillId="2" borderId="0" xfId="3" applyFont="1" applyFill="1" applyBorder="1" applyAlignment="1">
      <alignment vertical="top"/>
    </xf>
    <xf numFmtId="0" fontId="5" fillId="2" borderId="0" xfId="3" applyFont="1" applyFill="1" applyBorder="1" applyAlignment="1">
      <alignment wrapText="1"/>
    </xf>
    <xf numFmtId="0" fontId="53" fillId="2" borderId="0" xfId="1" applyFont="1" applyFill="1" applyAlignment="1">
      <alignment wrapText="1"/>
    </xf>
    <xf numFmtId="0" fontId="10" fillId="9" borderId="0" xfId="3" applyFont="1" applyFill="1" applyBorder="1" applyAlignment="1">
      <alignment vertical="top"/>
    </xf>
    <xf numFmtId="0" fontId="5" fillId="9" borderId="0" xfId="3" applyFont="1" applyFill="1" applyBorder="1" applyAlignment="1">
      <alignment vertical="top" wrapText="1"/>
    </xf>
    <xf numFmtId="0" fontId="5" fillId="2" borderId="0" xfId="3" applyFont="1" applyFill="1" applyBorder="1"/>
    <xf numFmtId="0" fontId="10" fillId="7" borderId="0" xfId="3" applyFont="1" applyFill="1" applyBorder="1" applyAlignment="1">
      <alignment vertical="top"/>
    </xf>
    <xf numFmtId="0" fontId="5" fillId="7" borderId="0" xfId="3" applyFont="1" applyFill="1" applyBorder="1" applyAlignment="1">
      <alignment vertical="top" wrapText="1"/>
    </xf>
    <xf numFmtId="0" fontId="49" fillId="2" borderId="0" xfId="3" applyFont="1" applyFill="1" applyBorder="1" applyAlignment="1">
      <alignment wrapText="1"/>
    </xf>
    <xf numFmtId="0" fontId="54" fillId="2" borderId="0" xfId="3" applyFont="1" applyFill="1" applyBorder="1"/>
    <xf numFmtId="0" fontId="56" fillId="2" borderId="0" xfId="4" applyFont="1" applyFill="1" applyBorder="1" applyAlignment="1" applyProtection="1">
      <alignment wrapText="1"/>
    </xf>
    <xf numFmtId="2" fontId="11" fillId="2" borderId="0" xfId="3" applyNumberFormat="1" applyFont="1" applyFill="1" applyBorder="1"/>
    <xf numFmtId="0" fontId="5" fillId="2" borderId="0" xfId="3" applyFont="1" applyFill="1" applyBorder="1" applyAlignment="1">
      <alignment vertical="top"/>
    </xf>
    <xf numFmtId="0" fontId="41" fillId="3" borderId="0" xfId="0" applyFont="1" applyFill="1" applyBorder="1" applyAlignment="1">
      <alignment vertical="top" wrapText="1"/>
    </xf>
    <xf numFmtId="0" fontId="42" fillId="3" borderId="0" xfId="0" applyFont="1" applyFill="1" applyBorder="1" applyAlignment="1">
      <alignment wrapText="1"/>
    </xf>
    <xf numFmtId="164" fontId="38" fillId="3" borderId="13" xfId="0" applyNumberFormat="1" applyFont="1" applyFill="1" applyBorder="1" applyAlignment="1">
      <alignment horizontal="right" textRotation="90" wrapText="1"/>
    </xf>
    <xf numFmtId="0" fontId="58" fillId="5" borderId="0" xfId="0" applyFont="1" applyFill="1" applyBorder="1" applyAlignment="1">
      <alignment horizontal="left"/>
    </xf>
    <xf numFmtId="0" fontId="58" fillId="5" borderId="0" xfId="0" applyFont="1" applyFill="1"/>
    <xf numFmtId="0" fontId="42" fillId="3" borderId="0" xfId="0" applyFont="1" applyFill="1" applyBorder="1" applyAlignment="1">
      <alignment horizontal="right" wrapText="1"/>
    </xf>
    <xf numFmtId="164" fontId="45" fillId="3" borderId="0" xfId="0" applyNumberFormat="1" applyFont="1" applyFill="1" applyBorder="1" applyAlignment="1">
      <alignment horizontal="right" textRotation="90" wrapText="1"/>
    </xf>
    <xf numFmtId="0" fontId="59" fillId="5" borderId="0" xfId="0" applyFont="1" applyFill="1" applyBorder="1" applyAlignment="1">
      <alignment wrapText="1"/>
    </xf>
    <xf numFmtId="164" fontId="11" fillId="8" borderId="11" xfId="0" applyNumberFormat="1" applyFont="1" applyFill="1" applyBorder="1" applyAlignment="1">
      <alignment horizontal="right"/>
    </xf>
    <xf numFmtId="164" fontId="11" fillId="5" borderId="0" xfId="0" applyNumberFormat="1" applyFont="1" applyFill="1" applyBorder="1" applyAlignment="1">
      <alignment horizontal="right"/>
    </xf>
    <xf numFmtId="164" fontId="60" fillId="5" borderId="0" xfId="0" applyNumberFormat="1" applyFont="1" applyFill="1" applyAlignment="1">
      <alignment horizontal="right"/>
    </xf>
    <xf numFmtId="0" fontId="5" fillId="5" borderId="15" xfId="0" applyFont="1" applyFill="1" applyBorder="1"/>
    <xf numFmtId="0" fontId="58" fillId="5" borderId="15" xfId="0" applyFont="1" applyFill="1" applyBorder="1" applyAlignment="1">
      <alignment horizontal="left"/>
    </xf>
    <xf numFmtId="164" fontId="5" fillId="5" borderId="15" xfId="0" applyNumberFormat="1" applyFont="1" applyFill="1" applyBorder="1"/>
    <xf numFmtId="0" fontId="21" fillId="5" borderId="15" xfId="0" applyFont="1" applyFill="1" applyBorder="1" applyAlignment="1">
      <alignment horizontal="left"/>
    </xf>
    <xf numFmtId="164" fontId="5" fillId="5" borderId="15" xfId="0" applyNumberFormat="1" applyFont="1" applyFill="1" applyBorder="1" applyAlignment="1">
      <alignment horizontal="right"/>
    </xf>
    <xf numFmtId="0" fontId="44" fillId="5" borderId="15" xfId="0" applyFont="1" applyFill="1" applyBorder="1"/>
    <xf numFmtId="164" fontId="44" fillId="5" borderId="15" xfId="0" applyNumberFormat="1" applyFont="1" applyFill="1" applyBorder="1"/>
    <xf numFmtId="164" fontId="44" fillId="5" borderId="15" xfId="0" applyNumberFormat="1" applyFont="1" applyFill="1" applyBorder="1" applyAlignment="1">
      <alignment horizontal="right"/>
    </xf>
    <xf numFmtId="0" fontId="5" fillId="10" borderId="15" xfId="0" applyFont="1" applyFill="1" applyBorder="1" applyAlignment="1">
      <alignment wrapText="1"/>
    </xf>
    <xf numFmtId="0" fontId="44" fillId="5" borderId="19" xfId="0" applyFont="1" applyFill="1" applyBorder="1"/>
    <xf numFmtId="0" fontId="58" fillId="5" borderId="19" xfId="0" applyFont="1" applyFill="1" applyBorder="1"/>
    <xf numFmtId="164" fontId="44" fillId="5" borderId="19" xfId="0" applyNumberFormat="1" applyFont="1" applyFill="1" applyBorder="1"/>
    <xf numFmtId="164" fontId="44" fillId="5" borderId="19" xfId="0" applyNumberFormat="1" applyFont="1" applyFill="1" applyBorder="1" applyAlignment="1">
      <alignment horizontal="right"/>
    </xf>
    <xf numFmtId="164" fontId="51" fillId="5" borderId="19" xfId="0" applyNumberFormat="1" applyFont="1" applyFill="1" applyBorder="1" applyAlignment="1">
      <alignment horizontal="right"/>
    </xf>
    <xf numFmtId="164" fontId="60" fillId="5" borderId="20" xfId="0" applyNumberFormat="1" applyFont="1" applyFill="1" applyBorder="1" applyAlignment="1">
      <alignment horizontal="right"/>
    </xf>
    <xf numFmtId="164" fontId="11" fillId="11" borderId="14" xfId="0" applyNumberFormat="1" applyFont="1" applyFill="1" applyBorder="1" applyAlignment="1">
      <alignment horizontal="right"/>
    </xf>
    <xf numFmtId="164" fontId="11" fillId="11" borderId="16" xfId="0" applyNumberFormat="1" applyFont="1" applyFill="1" applyBorder="1" applyAlignment="1">
      <alignment horizontal="right"/>
    </xf>
    <xf numFmtId="164" fontId="11" fillId="11" borderId="17" xfId="0" applyNumberFormat="1" applyFont="1" applyFill="1" applyBorder="1" applyAlignment="1">
      <alignment horizontal="right"/>
    </xf>
    <xf numFmtId="164" fontId="11" fillId="11" borderId="18" xfId="0" applyNumberFormat="1" applyFont="1" applyFill="1" applyBorder="1" applyAlignment="1">
      <alignment horizontal="right"/>
    </xf>
    <xf numFmtId="0" fontId="59" fillId="5" borderId="15" xfId="0" applyFont="1" applyFill="1" applyBorder="1" applyAlignment="1">
      <alignment wrapText="1"/>
    </xf>
    <xf numFmtId="164" fontId="11" fillId="5" borderId="21" xfId="0" applyNumberFormat="1" applyFont="1" applyFill="1" applyBorder="1" applyAlignment="1">
      <alignment horizontal="right"/>
    </xf>
    <xf numFmtId="0" fontId="46" fillId="3" borderId="0" xfId="0" applyFont="1" applyFill="1" applyBorder="1" applyAlignment="1">
      <alignment vertical="top" wrapText="1"/>
    </xf>
    <xf numFmtId="0" fontId="46" fillId="5" borderId="0" xfId="0" applyFont="1" applyFill="1" applyBorder="1" applyAlignment="1">
      <alignment vertical="top" wrapText="1"/>
    </xf>
    <xf numFmtId="0" fontId="45" fillId="5" borderId="0" xfId="0" applyFont="1" applyFill="1" applyBorder="1"/>
    <xf numFmtId="0" fontId="45" fillId="5" borderId="0" xfId="0" applyFont="1" applyFill="1" applyBorder="1" applyAlignment="1">
      <alignment horizontal="right"/>
    </xf>
    <xf numFmtId="0" fontId="41" fillId="3" borderId="7" xfId="0" applyFont="1" applyFill="1" applyBorder="1" applyAlignment="1">
      <alignment vertical="top" wrapText="1"/>
    </xf>
    <xf numFmtId="0" fontId="42" fillId="3" borderId="7" xfId="0" applyFont="1" applyFill="1" applyBorder="1" applyAlignment="1">
      <alignment wrapText="1"/>
    </xf>
    <xf numFmtId="0" fontId="4" fillId="3" borderId="7" xfId="0" applyFont="1" applyFill="1" applyBorder="1" applyAlignment="1">
      <alignment horizontal="left" vertical="top" wrapText="1"/>
    </xf>
    <xf numFmtId="0" fontId="25" fillId="3" borderId="4" xfId="0" applyFont="1" applyFill="1" applyBorder="1" applyAlignment="1">
      <alignment horizontal="right" wrapText="1"/>
    </xf>
    <xf numFmtId="0" fontId="11" fillId="0" borderId="4" xfId="0" applyFont="1" applyBorder="1" applyAlignment="1">
      <alignment horizontal="right" wrapText="1"/>
    </xf>
    <xf numFmtId="0" fontId="25" fillId="3" borderId="7" xfId="0" applyFont="1" applyFill="1" applyBorder="1" applyAlignment="1">
      <alignment horizontal="right" wrapText="1"/>
    </xf>
    <xf numFmtId="0" fontId="11" fillId="0" borderId="7" xfId="0" applyFont="1" applyBorder="1" applyAlignment="1">
      <alignment horizontal="right" wrapText="1"/>
    </xf>
    <xf numFmtId="0" fontId="15" fillId="3" borderId="7" xfId="0" applyFont="1" applyFill="1" applyBorder="1" applyAlignment="1">
      <alignment wrapText="1"/>
    </xf>
    <xf numFmtId="0" fontId="25" fillId="3" borderId="7" xfId="0" applyFont="1" applyFill="1" applyBorder="1" applyAlignment="1">
      <alignment wrapText="1"/>
    </xf>
    <xf numFmtId="0" fontId="38" fillId="3" borderId="7" xfId="0" applyFont="1" applyFill="1" applyBorder="1" applyAlignment="1">
      <alignment horizontal="left" wrapText="1"/>
    </xf>
    <xf numFmtId="0" fontId="25" fillId="3" borderId="7" xfId="0" applyFont="1" applyFill="1" applyBorder="1" applyAlignment="1">
      <alignment horizontal="left" wrapText="1"/>
    </xf>
    <xf numFmtId="0" fontId="24" fillId="2" borderId="0" xfId="1" applyFont="1" applyFill="1" applyAlignment="1">
      <alignment vertical="top" wrapText="1" readingOrder="1"/>
    </xf>
    <xf numFmtId="0" fontId="24" fillId="0" borderId="0" xfId="0" applyFont="1" applyAlignment="1">
      <alignment vertical="top" wrapText="1" readingOrder="1"/>
    </xf>
    <xf numFmtId="0" fontId="4" fillId="3" borderId="7" xfId="0" applyFont="1" applyFill="1" applyBorder="1" applyAlignment="1">
      <alignment vertical="top" wrapText="1"/>
    </xf>
    <xf numFmtId="0" fontId="36" fillId="2" borderId="0" xfId="1" applyFont="1" applyFill="1" applyAlignment="1">
      <alignment horizontal="left" wrapText="1"/>
    </xf>
    <xf numFmtId="0" fontId="24" fillId="2" borderId="0" xfId="0" applyFont="1" applyFill="1" applyBorder="1" applyAlignment="1">
      <alignment vertical="top" wrapText="1" readingOrder="1"/>
    </xf>
    <xf numFmtId="0" fontId="24" fillId="2" borderId="0" xfId="0" applyFont="1" applyFill="1" applyBorder="1" applyAlignment="1">
      <alignment horizontal="left" vertical="top" wrapText="1"/>
    </xf>
    <xf numFmtId="0" fontId="24" fillId="2" borderId="0" xfId="1" applyFont="1" applyFill="1" applyAlignment="1">
      <alignment horizontal="left" vertical="top" wrapText="1"/>
    </xf>
  </cellXfs>
  <cellStyles count="5">
    <cellStyle name="Lien hypertexte" xfId="4" builtinId="8"/>
    <cellStyle name="Normal" xfId="0" builtinId="0"/>
    <cellStyle name="Normal 2" xfId="3"/>
    <cellStyle name="Normal_Dependency ratio 1990-2050" xfId="1"/>
    <cellStyle name="Pourcentage" xfId="2" builtinId="5"/>
  </cellStyles>
  <dxfs count="0"/>
  <tableStyles count="0" defaultTableStyle="TableStyleMedium9" defaultPivotStyle="PivotStyleLight16"/>
  <colors>
    <mruColors>
      <color rgb="FFB8C9CC"/>
      <color rgb="FF89A4A9"/>
      <color rgb="FF4578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3" Type="http://schemas.openxmlformats.org/officeDocument/2006/relationships/chartsheet" Target="chartsheets/sheet2.xml"/><Relationship Id="rId7" Type="http://schemas.openxmlformats.org/officeDocument/2006/relationships/worksheet" Target="worksheets/sheet5.xml"/><Relationship Id="rId12"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sharedStrings" Target="sharedStrings.xml"/><Relationship Id="rId5" Type="http://schemas.openxmlformats.org/officeDocument/2006/relationships/worksheet" Target="worksheets/sheet3.xml"/><Relationship Id="rId10" Type="http://schemas.openxmlformats.org/officeDocument/2006/relationships/styles" Target="styles.xml"/><Relationship Id="rId4" Type="http://schemas.openxmlformats.org/officeDocument/2006/relationships/worksheet" Target="worksheets/sheet2.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r">
              <a:defRPr sz="1600" b="0" i="0" u="none" strike="noStrike" kern="1200" spc="0" baseline="0">
                <a:solidFill>
                  <a:schemeClr val="tx1">
                    <a:lumMod val="65000"/>
                    <a:lumOff val="35000"/>
                  </a:schemeClr>
                </a:solidFill>
                <a:latin typeface="+mn-lt"/>
                <a:ea typeface="+mn-ea"/>
                <a:cs typeface="+mn-cs"/>
              </a:defRPr>
            </a:pPr>
            <a:r>
              <a:rPr lang="en-US" sz="1600"/>
              <a:t>Health  coverage as</a:t>
            </a:r>
            <a:r>
              <a:rPr lang="en-US" sz="1600" baseline="0"/>
              <a:t> a percentage of total population </a:t>
            </a:r>
            <a:r>
              <a:rPr lang="en-US" sz="1600" baseline="0">
                <a:solidFill>
                  <a:schemeClr val="accent1">
                    <a:lumMod val="75000"/>
                  </a:schemeClr>
                </a:solidFill>
              </a:rPr>
              <a:t>(members of health insurance or free access to health care services provided by the State)</a:t>
            </a:r>
            <a:endParaRPr lang="en-US" sz="1600">
              <a:solidFill>
                <a:schemeClr val="accent1">
                  <a:lumMod val="75000"/>
                </a:schemeClr>
              </a:solidFill>
            </a:endParaRPr>
          </a:p>
        </c:rich>
      </c:tx>
      <c:layout>
        <c:manualLayout>
          <c:xMode val="edge"/>
          <c:yMode val="edge"/>
          <c:x val="0.50758196721311477"/>
          <c:y val="6.2761506276150627E-3"/>
        </c:manualLayout>
      </c:layout>
      <c:overlay val="0"/>
      <c:spPr>
        <a:noFill/>
        <a:ln>
          <a:noFill/>
        </a:ln>
        <a:effectLst/>
      </c:spPr>
      <c:txPr>
        <a:bodyPr rot="0" spcFirstLastPara="1" vertOverflow="ellipsis" vert="horz" wrap="square" anchor="ctr" anchorCtr="1"/>
        <a:lstStyle/>
        <a:p>
          <a:pPr algn="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Graph 1 health'!$D$4:$D$5</c:f>
              <c:strCache>
                <c:ptCount val="2"/>
                <c:pt idx="0">
                  <c:v>Health  coverage</c:v>
                </c:pt>
                <c:pt idx="1">
                  <c:v>...</c:v>
                </c:pt>
              </c:strCache>
            </c:strRef>
          </c:tx>
          <c:spPr>
            <a:solidFill>
              <a:schemeClr val="accent1"/>
            </a:solidFill>
            <a:ln>
              <a:noFill/>
            </a:ln>
            <a:effectLst/>
          </c:spPr>
          <c:invertIfNegative val="0"/>
          <c:dPt>
            <c:idx val="8"/>
            <c:invertIfNegative val="0"/>
            <c:bubble3D val="0"/>
            <c:spPr>
              <a:solidFill>
                <a:schemeClr val="tx2">
                  <a:lumMod val="40000"/>
                  <a:lumOff val="60000"/>
                </a:schemeClr>
              </a:solidFill>
              <a:ln>
                <a:noFill/>
              </a:ln>
              <a:effectLst/>
            </c:spPr>
          </c:dPt>
          <c:dPt>
            <c:idx val="15"/>
            <c:invertIfNegative val="0"/>
            <c:bubble3D val="0"/>
            <c:spPr>
              <a:solidFill>
                <a:schemeClr val="accent1"/>
              </a:solidFill>
              <a:ln>
                <a:noFill/>
              </a:ln>
              <a:effectLst/>
            </c:spPr>
          </c:dPt>
          <c:cat>
            <c:strRef>
              <c:f>'Data Graph 1 health'!$C$6:$C$33</c:f>
              <c:strCache>
                <c:ptCount val="26"/>
                <c:pt idx="0">
                  <c:v>Nepal </c:v>
                </c:pt>
                <c:pt idx="1">
                  <c:v>Bangladesh </c:v>
                </c:pt>
                <c:pt idx="2">
                  <c:v>Samoa </c:v>
                </c:pt>
                <c:pt idx="3">
                  <c:v>Lao PDR</c:v>
                </c:pt>
                <c:pt idx="4">
                  <c:v>India</c:v>
                </c:pt>
                <c:pt idx="5">
                  <c:v>Cambodia </c:v>
                </c:pt>
                <c:pt idx="6">
                  <c:v>Pakistan </c:v>
                </c:pt>
                <c:pt idx="7">
                  <c:v>Maldives </c:v>
                </c:pt>
                <c:pt idx="8">
                  <c:v>Asia</c:v>
                </c:pt>
                <c:pt idx="9">
                  <c:v>Indonesia </c:v>
                </c:pt>
                <c:pt idx="10">
                  <c:v>Viet Nam </c:v>
                </c:pt>
                <c:pt idx="11">
                  <c:v>Mongolia </c:v>
                </c:pt>
                <c:pt idx="12">
                  <c:v>Philippines </c:v>
                </c:pt>
                <c:pt idx="13">
                  <c:v>Iran, Islamic Rep.</c:v>
                </c:pt>
                <c:pt idx="14">
                  <c:v>China </c:v>
                </c:pt>
                <c:pt idx="15">
                  <c:v>Thailand </c:v>
                </c:pt>
                <c:pt idx="16">
                  <c:v>Australia </c:v>
                </c:pt>
                <c:pt idx="17">
                  <c:v>Brunei Darussalam </c:v>
                </c:pt>
                <c:pt idx="18">
                  <c:v>Japan </c:v>
                </c:pt>
                <c:pt idx="19">
                  <c:v>Korea, Republic of </c:v>
                </c:pt>
                <c:pt idx="20">
                  <c:v>Malaysia </c:v>
                </c:pt>
                <c:pt idx="21">
                  <c:v>New Zealand</c:v>
                </c:pt>
                <c:pt idx="22">
                  <c:v>Singapore </c:v>
                </c:pt>
                <c:pt idx="23">
                  <c:v>Sri Lanka </c:v>
                </c:pt>
                <c:pt idx="24">
                  <c:v>Fiji</c:v>
                </c:pt>
                <c:pt idx="25">
                  <c:v>Vanuatu </c:v>
                </c:pt>
              </c:strCache>
            </c:strRef>
          </c:cat>
          <c:val>
            <c:numRef>
              <c:f>'Data Graph 1 health'!$D$6:$D$33</c:f>
              <c:numCache>
                <c:formatCode>0.0</c:formatCode>
                <c:ptCount val="26"/>
                <c:pt idx="0">
                  <c:v>0.1</c:v>
                </c:pt>
                <c:pt idx="1">
                  <c:v>1.4</c:v>
                </c:pt>
                <c:pt idx="2">
                  <c:v>3</c:v>
                </c:pt>
                <c:pt idx="3">
                  <c:v>11.6</c:v>
                </c:pt>
                <c:pt idx="4">
                  <c:v>12.5</c:v>
                </c:pt>
                <c:pt idx="5">
                  <c:v>26.075554919089218</c:v>
                </c:pt>
                <c:pt idx="6">
                  <c:v>26.620000000000005</c:v>
                </c:pt>
                <c:pt idx="7">
                  <c:v>30</c:v>
                </c:pt>
                <c:pt idx="8">
                  <c:v>57.863</c:v>
                </c:pt>
                <c:pt idx="9">
                  <c:v>59</c:v>
                </c:pt>
                <c:pt idx="10">
                  <c:v>61</c:v>
                </c:pt>
                <c:pt idx="11">
                  <c:v>81.900000000000006</c:v>
                </c:pt>
                <c:pt idx="12">
                  <c:v>82</c:v>
                </c:pt>
                <c:pt idx="13">
                  <c:v>90</c:v>
                </c:pt>
                <c:pt idx="14">
                  <c:v>96.934234382726217</c:v>
                </c:pt>
                <c:pt idx="15">
                  <c:v>97.3</c:v>
                </c:pt>
                <c:pt idx="16">
                  <c:v>100</c:v>
                </c:pt>
                <c:pt idx="17">
                  <c:v>100</c:v>
                </c:pt>
                <c:pt idx="18">
                  <c:v>100</c:v>
                </c:pt>
                <c:pt idx="19">
                  <c:v>100</c:v>
                </c:pt>
                <c:pt idx="20">
                  <c:v>100</c:v>
                </c:pt>
                <c:pt idx="21">
                  <c:v>100</c:v>
                </c:pt>
                <c:pt idx="22">
                  <c:v>100</c:v>
                </c:pt>
                <c:pt idx="23">
                  <c:v>100</c:v>
                </c:pt>
                <c:pt idx="24">
                  <c:v>100</c:v>
                </c:pt>
                <c:pt idx="25">
                  <c:v>100</c:v>
                </c:pt>
              </c:numCache>
            </c:numRef>
          </c:val>
        </c:ser>
        <c:dLbls>
          <c:showLegendKey val="0"/>
          <c:showVal val="0"/>
          <c:showCatName val="0"/>
          <c:showSerName val="0"/>
          <c:showPercent val="0"/>
          <c:showBubbleSize val="0"/>
        </c:dLbls>
        <c:gapWidth val="65"/>
        <c:axId val="407808504"/>
        <c:axId val="407806936"/>
      </c:barChart>
      <c:catAx>
        <c:axId val="40780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07806936"/>
        <c:crosses val="autoZero"/>
        <c:auto val="1"/>
        <c:lblAlgn val="ctr"/>
        <c:lblOffset val="100"/>
        <c:noMultiLvlLbl val="0"/>
      </c:catAx>
      <c:valAx>
        <c:axId val="40780693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Heath coverage (% of total population)</a:t>
                </a:r>
              </a:p>
            </c:rich>
          </c:tx>
          <c:layout>
            <c:manualLayout>
              <c:xMode val="edge"/>
              <c:yMode val="edge"/>
              <c:x val="1.092896174863388E-2"/>
              <c:y val="0.1184652258425855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7808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r">
              <a:defRPr sz="1600" b="0" i="0" u="none" strike="noStrike" kern="1200" spc="0" baseline="0">
                <a:solidFill>
                  <a:schemeClr val="tx1">
                    <a:lumMod val="65000"/>
                    <a:lumOff val="35000"/>
                  </a:schemeClr>
                </a:solidFill>
                <a:latin typeface="+mn-lt"/>
                <a:ea typeface="+mn-ea"/>
                <a:cs typeface="+mn-cs"/>
              </a:defRPr>
            </a:pPr>
            <a:r>
              <a:rPr lang="en-US" sz="1600"/>
              <a:t>Health  coverage as</a:t>
            </a:r>
            <a:r>
              <a:rPr lang="en-US" sz="1600" baseline="0"/>
              <a:t> a percentage of total population </a:t>
            </a:r>
            <a:r>
              <a:rPr lang="en-US" sz="1600" baseline="0">
                <a:solidFill>
                  <a:schemeClr val="accent1">
                    <a:lumMod val="75000"/>
                  </a:schemeClr>
                </a:solidFill>
              </a:rPr>
              <a:t>(members of health insurance or free access to health care services provided by the State)</a:t>
            </a:r>
            <a:endParaRPr lang="en-US" sz="1600">
              <a:solidFill>
                <a:schemeClr val="accent1">
                  <a:lumMod val="75000"/>
                </a:schemeClr>
              </a:solidFill>
            </a:endParaRPr>
          </a:p>
        </c:rich>
      </c:tx>
      <c:layout>
        <c:manualLayout>
          <c:xMode val="edge"/>
          <c:yMode val="edge"/>
          <c:x val="0.50758196721311477"/>
          <c:y val="6.2761506276150627E-3"/>
        </c:manualLayout>
      </c:layout>
      <c:overlay val="0"/>
      <c:spPr>
        <a:noFill/>
        <a:ln>
          <a:noFill/>
        </a:ln>
        <a:effectLst/>
      </c:spPr>
      <c:txPr>
        <a:bodyPr rot="0" spcFirstLastPara="1" vertOverflow="ellipsis" vert="horz" wrap="square" anchor="ctr" anchorCtr="1"/>
        <a:lstStyle/>
        <a:p>
          <a:pPr algn="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Graph 2 health'!$D$4:$D$5</c:f>
              <c:strCache>
                <c:ptCount val="2"/>
                <c:pt idx="0">
                  <c:v>Health  coverage</c:v>
                </c:pt>
                <c:pt idx="1">
                  <c:v>...</c:v>
                </c:pt>
              </c:strCache>
            </c:strRef>
          </c:tx>
          <c:spPr>
            <a:solidFill>
              <a:schemeClr val="accent1"/>
            </a:solidFill>
            <a:ln>
              <a:noFill/>
            </a:ln>
            <a:effectLst/>
          </c:spPr>
          <c:invertIfNegative val="0"/>
          <c:dPt>
            <c:idx val="15"/>
            <c:invertIfNegative val="0"/>
            <c:bubble3D val="0"/>
            <c:spPr>
              <a:solidFill>
                <a:schemeClr val="accent1">
                  <a:lumMod val="40000"/>
                  <a:lumOff val="60000"/>
                </a:schemeClr>
              </a:solidFill>
              <a:ln>
                <a:noFill/>
              </a:ln>
              <a:effectLst/>
            </c:spPr>
          </c:dPt>
          <c:cat>
            <c:strRef>
              <c:f>'Data Graph 2 health'!$C$6:$C$34</c:f>
              <c:strCache>
                <c:ptCount val="27"/>
                <c:pt idx="0">
                  <c:v>Asia</c:v>
                </c:pt>
                <c:pt idx="1">
                  <c:v>Australia </c:v>
                </c:pt>
                <c:pt idx="2">
                  <c:v>Bangladesh </c:v>
                </c:pt>
                <c:pt idx="3">
                  <c:v>Brunei Darussalam </c:v>
                </c:pt>
                <c:pt idx="4">
                  <c:v>Cambodia </c:v>
                </c:pt>
                <c:pt idx="5">
                  <c:v>China </c:v>
                </c:pt>
                <c:pt idx="6">
                  <c:v>India</c:v>
                </c:pt>
                <c:pt idx="7">
                  <c:v>Indonesia </c:v>
                </c:pt>
                <c:pt idx="8">
                  <c:v>Iran, Islamic Rep.</c:v>
                </c:pt>
                <c:pt idx="9">
                  <c:v>Japan </c:v>
                </c:pt>
                <c:pt idx="10">
                  <c:v>Korea, Republic of </c:v>
                </c:pt>
                <c:pt idx="11">
                  <c:v>Lao PDR</c:v>
                </c:pt>
                <c:pt idx="12">
                  <c:v>Malaysia </c:v>
                </c:pt>
                <c:pt idx="13">
                  <c:v>Maldives </c:v>
                </c:pt>
                <c:pt idx="14">
                  <c:v>Mongolia </c:v>
                </c:pt>
                <c:pt idx="15">
                  <c:v>Nepal </c:v>
                </c:pt>
                <c:pt idx="16">
                  <c:v>New Zealand</c:v>
                </c:pt>
                <c:pt idx="17">
                  <c:v>Pakistan </c:v>
                </c:pt>
                <c:pt idx="18">
                  <c:v>Philippines </c:v>
                </c:pt>
                <c:pt idx="19">
                  <c:v>Singapore </c:v>
                </c:pt>
                <c:pt idx="20">
                  <c:v>Sri Lanka </c:v>
                </c:pt>
                <c:pt idx="21">
                  <c:v>Thailand </c:v>
                </c:pt>
                <c:pt idx="22">
                  <c:v>Viet Nam </c:v>
                </c:pt>
                <c:pt idx="24">
                  <c:v>Fiji</c:v>
                </c:pt>
                <c:pt idx="25">
                  <c:v>Samoa </c:v>
                </c:pt>
                <c:pt idx="26">
                  <c:v>Vanuatu </c:v>
                </c:pt>
              </c:strCache>
            </c:strRef>
          </c:cat>
          <c:val>
            <c:numRef>
              <c:f>'Data Graph 2 health'!$D$6:$D$34</c:f>
              <c:numCache>
                <c:formatCode>0.0</c:formatCode>
                <c:ptCount val="27"/>
                <c:pt idx="0">
                  <c:v>57.863</c:v>
                </c:pt>
                <c:pt idx="1">
                  <c:v>100</c:v>
                </c:pt>
                <c:pt idx="2">
                  <c:v>1.4</c:v>
                </c:pt>
                <c:pt idx="3">
                  <c:v>100</c:v>
                </c:pt>
                <c:pt idx="4">
                  <c:v>26.075554919089218</c:v>
                </c:pt>
                <c:pt idx="5">
                  <c:v>96.934234382726217</c:v>
                </c:pt>
                <c:pt idx="6">
                  <c:v>12.5</c:v>
                </c:pt>
                <c:pt idx="7">
                  <c:v>59</c:v>
                </c:pt>
                <c:pt idx="8">
                  <c:v>90</c:v>
                </c:pt>
                <c:pt idx="9">
                  <c:v>100</c:v>
                </c:pt>
                <c:pt idx="10">
                  <c:v>100</c:v>
                </c:pt>
                <c:pt idx="11">
                  <c:v>11.6</c:v>
                </c:pt>
                <c:pt idx="12">
                  <c:v>100</c:v>
                </c:pt>
                <c:pt idx="13">
                  <c:v>30</c:v>
                </c:pt>
                <c:pt idx="14">
                  <c:v>81.900000000000006</c:v>
                </c:pt>
                <c:pt idx="15">
                  <c:v>0.1</c:v>
                </c:pt>
                <c:pt idx="16">
                  <c:v>100</c:v>
                </c:pt>
                <c:pt idx="17">
                  <c:v>26.620000000000005</c:v>
                </c:pt>
                <c:pt idx="18">
                  <c:v>82</c:v>
                </c:pt>
                <c:pt idx="19">
                  <c:v>100</c:v>
                </c:pt>
                <c:pt idx="20">
                  <c:v>100</c:v>
                </c:pt>
                <c:pt idx="21">
                  <c:v>97.3</c:v>
                </c:pt>
                <c:pt idx="22">
                  <c:v>61</c:v>
                </c:pt>
                <c:pt idx="24">
                  <c:v>100</c:v>
                </c:pt>
                <c:pt idx="25">
                  <c:v>3</c:v>
                </c:pt>
                <c:pt idx="26">
                  <c:v>100</c:v>
                </c:pt>
              </c:numCache>
            </c:numRef>
          </c:val>
        </c:ser>
        <c:dLbls>
          <c:showLegendKey val="0"/>
          <c:showVal val="0"/>
          <c:showCatName val="0"/>
          <c:showSerName val="0"/>
          <c:showPercent val="0"/>
          <c:showBubbleSize val="0"/>
        </c:dLbls>
        <c:gapWidth val="65"/>
        <c:axId val="409900328"/>
        <c:axId val="409899544"/>
      </c:barChart>
      <c:catAx>
        <c:axId val="40990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09899544"/>
        <c:crosses val="autoZero"/>
        <c:auto val="1"/>
        <c:lblAlgn val="ctr"/>
        <c:lblOffset val="100"/>
        <c:noMultiLvlLbl val="0"/>
      </c:catAx>
      <c:valAx>
        <c:axId val="40989954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Heath coverage (% of total population)</a:t>
                </a:r>
              </a:p>
            </c:rich>
          </c:tx>
          <c:layout>
            <c:manualLayout>
              <c:xMode val="edge"/>
              <c:yMode val="edge"/>
              <c:x val="1.092896174863388E-2"/>
              <c:y val="0.1184652258425855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00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tabSelected="1" zoomScale="75" workbookViewId="0" zoomToFit="1"/>
  </sheetViews>
  <pageMargins left="0.7" right="0.7" top="0.75" bottom="0.75" header="0.3" footer="0.3"/>
  <pageSetup paperSize="9" orientation="landscape" horizontalDpi="4294967295" verticalDpi="4294967295" r:id="rId1"/>
  <drawing r:id="rId2"/>
</chartsheet>
</file>

<file path=xl/chartsheets/sheet2.xml><?xml version="1.0" encoding="utf-8"?>
<chartsheet xmlns="http://schemas.openxmlformats.org/spreadsheetml/2006/main" xmlns:r="http://schemas.openxmlformats.org/officeDocument/2006/relationships">
  <sheetPr/>
  <sheetViews>
    <sheetView zoomScale="75" workbookViewId="0" zoomToFit="1"/>
  </sheetViews>
  <pageMargins left="0.7" right="0.7" top="0.75" bottom="0.75" header="0.3" footer="0.3"/>
  <pageSetup paperSize="9" orientation="landscape" horizontalDpi="4294967295" verticalDpi="4294967295"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13333" cy="607785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13333" cy="607785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2"/>
  <sheetViews>
    <sheetView topLeftCell="B1" workbookViewId="0">
      <selection activeCell="B6" sqref="B6:U33"/>
    </sheetView>
  </sheetViews>
  <sheetFormatPr baseColWidth="10" defaultColWidth="0" defaultRowHeight="11.25" zeroHeight="1" x14ac:dyDescent="0.2"/>
  <cols>
    <col min="1" max="1" width="4.42578125" style="112" hidden="1" customWidth="1"/>
    <col min="2" max="2" width="29.140625" style="112" customWidth="1"/>
    <col min="3" max="3" width="19.5703125" style="112" customWidth="1"/>
    <col min="4" max="4" width="7.42578125" style="142" bestFit="1" customWidth="1"/>
    <col min="5" max="5" width="5.42578125" style="112" hidden="1" customWidth="1"/>
    <col min="6" max="6" width="4.7109375" style="143" customWidth="1"/>
    <col min="7" max="7" width="5.85546875" style="144" customWidth="1"/>
    <col min="8" max="8" width="3.85546875" style="143" bestFit="1" customWidth="1"/>
    <col min="9" max="9" width="6.5703125" style="144" customWidth="1"/>
    <col min="10" max="10" width="3.85546875" style="143" bestFit="1" customWidth="1"/>
    <col min="11" max="11" width="7.28515625" style="144" customWidth="1"/>
    <col min="12" max="12" width="3.85546875" style="143" bestFit="1" customWidth="1"/>
    <col min="13" max="13" width="6.5703125" style="142" customWidth="1"/>
    <col min="14" max="14" width="3.85546875" style="143" bestFit="1" customWidth="1"/>
    <col min="15" max="15" width="5.5703125" style="144" bestFit="1" customWidth="1"/>
    <col min="16" max="16" width="3.85546875" style="143" bestFit="1" customWidth="1"/>
    <col min="17" max="17" width="1.140625" style="112" customWidth="1"/>
    <col min="18" max="20" width="4.85546875" style="142" customWidth="1"/>
    <col min="21" max="21" width="3.85546875" style="112" customWidth="1"/>
    <col min="22" max="22" width="9.140625" style="112" hidden="1" customWidth="1"/>
    <col min="23" max="31" width="0" style="112" hidden="1" customWidth="1"/>
    <col min="32" max="16384" width="9.140625" style="112" hidden="1"/>
  </cols>
  <sheetData>
    <row r="1" spans="1:31" ht="36" customHeight="1" thickBot="1" x14ac:dyDescent="0.3">
      <c r="A1" s="108"/>
      <c r="B1" s="204" t="s">
        <v>205</v>
      </c>
      <c r="C1" s="205"/>
      <c r="D1" s="205"/>
      <c r="E1" s="205"/>
      <c r="F1" s="205"/>
      <c r="G1" s="205"/>
      <c r="H1" s="205"/>
      <c r="I1" s="205"/>
      <c r="J1" s="205"/>
      <c r="K1" s="205"/>
      <c r="L1" s="205"/>
      <c r="M1" s="205"/>
      <c r="N1" s="205"/>
      <c r="O1" s="205"/>
      <c r="P1" s="109"/>
      <c r="Q1" s="110"/>
      <c r="R1" s="111"/>
      <c r="S1" s="111"/>
      <c r="T1" s="111"/>
    </row>
    <row r="2" spans="1:31" ht="6.75" customHeight="1" thickTop="1" x14ac:dyDescent="0.25">
      <c r="A2" s="113"/>
      <c r="B2" s="168"/>
      <c r="C2" s="169"/>
      <c r="D2" s="169"/>
      <c r="E2" s="169"/>
      <c r="F2" s="169"/>
      <c r="G2" s="169"/>
      <c r="H2" s="169"/>
      <c r="I2" s="169"/>
      <c r="J2" s="169"/>
      <c r="K2" s="169"/>
      <c r="L2" s="169"/>
      <c r="M2" s="173"/>
      <c r="N2" s="169"/>
      <c r="O2" s="169"/>
      <c r="P2" s="147"/>
      <c r="Q2" s="134"/>
      <c r="R2" s="148"/>
      <c r="S2" s="148"/>
      <c r="T2" s="148"/>
    </row>
    <row r="3" spans="1:31" s="119" customFormat="1" ht="87" customHeight="1" x14ac:dyDescent="0.2">
      <c r="A3" s="113" t="s">
        <v>129</v>
      </c>
      <c r="B3" s="114" t="s">
        <v>130</v>
      </c>
      <c r="C3" s="115" t="s">
        <v>131</v>
      </c>
      <c r="D3" s="170" t="s">
        <v>132</v>
      </c>
      <c r="E3" s="116" t="s">
        <v>133</v>
      </c>
      <c r="F3" s="117" t="s">
        <v>69</v>
      </c>
      <c r="G3" s="116" t="s">
        <v>134</v>
      </c>
      <c r="H3" s="118" t="s">
        <v>69</v>
      </c>
      <c r="I3" s="116" t="s">
        <v>135</v>
      </c>
      <c r="J3" s="118" t="s">
        <v>69</v>
      </c>
      <c r="K3" s="116" t="s">
        <v>136</v>
      </c>
      <c r="L3" s="118" t="s">
        <v>69</v>
      </c>
      <c r="M3" s="174" t="s">
        <v>137</v>
      </c>
      <c r="N3" s="118" t="s">
        <v>69</v>
      </c>
      <c r="O3" s="116" t="s">
        <v>138</v>
      </c>
      <c r="P3" s="118" t="s">
        <v>69</v>
      </c>
      <c r="R3" s="120" t="s">
        <v>139</v>
      </c>
      <c r="S3" s="120" t="s">
        <v>140</v>
      </c>
      <c r="T3" s="120" t="s">
        <v>141</v>
      </c>
    </row>
    <row r="4" spans="1:31" s="119" customFormat="1" ht="42" x14ac:dyDescent="0.2">
      <c r="A4" s="121"/>
      <c r="B4" s="122"/>
      <c r="C4" s="123"/>
      <c r="D4" s="151" t="s">
        <v>227</v>
      </c>
      <c r="E4" s="123"/>
      <c r="F4" s="125"/>
      <c r="G4" s="123"/>
      <c r="H4" s="126"/>
      <c r="I4" s="123"/>
      <c r="J4" s="126"/>
      <c r="K4" s="123"/>
      <c r="L4" s="126"/>
      <c r="M4" s="124"/>
      <c r="N4" s="126"/>
      <c r="O4" s="123"/>
      <c r="P4" s="126"/>
      <c r="R4" s="124"/>
      <c r="S4" s="124"/>
      <c r="T4" s="124"/>
    </row>
    <row r="5" spans="1:31" ht="12.75" hidden="1" x14ac:dyDescent="0.2">
      <c r="A5" s="128" t="s">
        <v>143</v>
      </c>
      <c r="B5" s="129" t="s">
        <v>144</v>
      </c>
      <c r="C5" s="129"/>
      <c r="D5" s="176" t="s">
        <v>24</v>
      </c>
      <c r="E5" s="129">
        <f t="shared" ref="E5" si="0">IF(AND(D5&lt;&gt;"",D5&lt;&gt;"..."),1,0)</f>
        <v>0</v>
      </c>
      <c r="F5" s="130"/>
      <c r="G5" s="131"/>
      <c r="H5" s="130"/>
      <c r="I5" s="131"/>
      <c r="J5" s="130"/>
      <c r="K5" s="131"/>
      <c r="L5" s="130"/>
      <c r="M5" s="132"/>
      <c r="N5" s="130"/>
      <c r="O5" s="131"/>
      <c r="P5" s="130"/>
      <c r="Q5" s="127"/>
      <c r="R5" s="132"/>
      <c r="S5" s="132"/>
      <c r="T5" s="132"/>
      <c r="U5" s="127"/>
      <c r="V5" s="127"/>
      <c r="W5" s="127"/>
      <c r="AB5" s="127"/>
      <c r="AC5" s="127"/>
      <c r="AD5" s="127"/>
    </row>
    <row r="6" spans="1:31" s="134" customFormat="1" ht="21" customHeight="1" x14ac:dyDescent="0.2">
      <c r="A6" s="135">
        <v>8</v>
      </c>
      <c r="B6" s="135" t="s">
        <v>189</v>
      </c>
      <c r="C6" s="135" t="s">
        <v>211</v>
      </c>
      <c r="D6" s="194">
        <v>0.1</v>
      </c>
      <c r="E6" s="135">
        <f>IF(AND(D6&lt;&gt;"",D6&lt;&gt;"..."),1,0)</f>
        <v>1</v>
      </c>
      <c r="F6" s="171">
        <v>2010</v>
      </c>
      <c r="G6" s="138"/>
      <c r="H6" s="171"/>
      <c r="I6" s="138"/>
      <c r="J6" s="171"/>
      <c r="K6" s="138"/>
      <c r="L6" s="171"/>
      <c r="M6" s="136">
        <v>0.13</v>
      </c>
      <c r="N6" s="171"/>
      <c r="O6" s="138"/>
      <c r="P6" s="171"/>
      <c r="Q6" s="135"/>
      <c r="R6" s="136"/>
      <c r="S6" s="136"/>
      <c r="T6" s="136">
        <v>0.1</v>
      </c>
      <c r="U6" s="127"/>
      <c r="V6" s="127"/>
      <c r="W6" s="127"/>
      <c r="X6" s="127"/>
      <c r="Y6" s="127"/>
      <c r="Z6" s="127"/>
      <c r="AA6" s="127"/>
      <c r="AB6" s="127"/>
      <c r="AC6" s="127"/>
      <c r="AD6" s="127"/>
      <c r="AE6" s="127"/>
    </row>
    <row r="7" spans="1:31" ht="12.75" x14ac:dyDescent="0.2">
      <c r="A7" s="128">
        <v>77</v>
      </c>
      <c r="B7" s="179" t="s">
        <v>175</v>
      </c>
      <c r="C7" s="179" t="s">
        <v>220</v>
      </c>
      <c r="D7" s="195">
        <v>1.4</v>
      </c>
      <c r="E7" s="179">
        <f>IF(AND(D7&lt;&gt;"",D7&lt;&gt;"..."),1,0)</f>
        <v>1</v>
      </c>
      <c r="F7" s="180">
        <v>2003</v>
      </c>
      <c r="G7" s="181"/>
      <c r="H7" s="180"/>
      <c r="I7" s="181"/>
      <c r="J7" s="180"/>
      <c r="K7" s="181"/>
      <c r="L7" s="180"/>
      <c r="M7" s="183">
        <f>1.4*1393/1857</f>
        <v>1.050188476036618</v>
      </c>
      <c r="N7" s="180">
        <v>2003</v>
      </c>
      <c r="O7" s="181"/>
      <c r="P7" s="180"/>
      <c r="Q7" s="179"/>
      <c r="R7" s="183"/>
      <c r="S7" s="183"/>
      <c r="T7" s="183">
        <v>1.4</v>
      </c>
      <c r="U7" s="127"/>
      <c r="V7" s="127"/>
      <c r="W7" s="127"/>
      <c r="AB7" s="127"/>
      <c r="AC7" s="127"/>
      <c r="AD7" s="127"/>
    </row>
    <row r="8" spans="1:31" ht="12.75" customHeight="1" x14ac:dyDescent="0.2">
      <c r="A8" s="128"/>
      <c r="B8" s="179" t="s">
        <v>198</v>
      </c>
      <c r="C8" s="179" t="s">
        <v>221</v>
      </c>
      <c r="D8" s="195">
        <v>3</v>
      </c>
      <c r="E8" s="179">
        <f>IF(AND(D8&lt;&gt;"",D8&lt;&gt;"..."),1,0)</f>
        <v>1</v>
      </c>
      <c r="F8" s="180">
        <v>2009</v>
      </c>
      <c r="G8" s="185"/>
      <c r="H8" s="180"/>
      <c r="I8" s="185">
        <v>1</v>
      </c>
      <c r="J8" s="180">
        <v>2009</v>
      </c>
      <c r="K8" s="185"/>
      <c r="L8" s="180"/>
      <c r="M8" s="186"/>
      <c r="N8" s="180"/>
      <c r="O8" s="185"/>
      <c r="P8" s="180"/>
      <c r="Q8" s="184"/>
      <c r="R8" s="185"/>
      <c r="S8" s="185">
        <v>3</v>
      </c>
      <c r="T8" s="185"/>
    </row>
    <row r="9" spans="1:31" ht="12.75" x14ac:dyDescent="0.2">
      <c r="A9" s="128">
        <v>93</v>
      </c>
      <c r="B9" s="179" t="s">
        <v>185</v>
      </c>
      <c r="C9" s="179" t="s">
        <v>226</v>
      </c>
      <c r="D9" s="195">
        <v>11.6</v>
      </c>
      <c r="E9" s="179">
        <f>IF(AND(D9&lt;&gt;"",D9&lt;&gt;"..."),1,0)</f>
        <v>1</v>
      </c>
      <c r="F9" s="180">
        <v>2009</v>
      </c>
      <c r="G9" s="181">
        <v>2.1</v>
      </c>
      <c r="H9" s="180">
        <v>2009</v>
      </c>
      <c r="I9" s="181">
        <v>8</v>
      </c>
      <c r="J9" s="180">
        <v>2009</v>
      </c>
      <c r="K9" s="181">
        <v>1.5</v>
      </c>
      <c r="L9" s="180">
        <v>2009</v>
      </c>
      <c r="M9" s="183"/>
      <c r="N9" s="180"/>
      <c r="O9" s="181"/>
      <c r="P9" s="180"/>
      <c r="Q9" s="179"/>
      <c r="R9" s="183">
        <v>2.1</v>
      </c>
      <c r="S9" s="183">
        <v>9.5</v>
      </c>
      <c r="T9" s="183"/>
      <c r="U9" s="127"/>
      <c r="V9" s="127"/>
      <c r="W9" s="127"/>
      <c r="AB9" s="127"/>
      <c r="AC9" s="127"/>
      <c r="AD9" s="127"/>
    </row>
    <row r="10" spans="1:31" s="127" customFormat="1" ht="12.75" x14ac:dyDescent="0.2">
      <c r="A10" s="129" t="s">
        <v>143</v>
      </c>
      <c r="B10" s="179" t="s">
        <v>20</v>
      </c>
      <c r="C10" s="179" t="s">
        <v>20</v>
      </c>
      <c r="D10" s="195">
        <f>4.6+7.9</f>
        <v>12.5</v>
      </c>
      <c r="E10" s="179">
        <f>IF(AND(D10&lt;&gt;"",D10&lt;&gt;"..."),1,0)</f>
        <v>1</v>
      </c>
      <c r="F10" s="180">
        <v>2010</v>
      </c>
      <c r="G10" s="181"/>
      <c r="H10" s="180"/>
      <c r="I10" s="181" t="s">
        <v>179</v>
      </c>
      <c r="J10" s="180">
        <v>2010</v>
      </c>
      <c r="K10" s="181"/>
      <c r="L10" s="180"/>
      <c r="M10" s="183" t="s">
        <v>180</v>
      </c>
      <c r="N10" s="180">
        <v>2010</v>
      </c>
      <c r="O10" s="181"/>
      <c r="P10" s="180"/>
      <c r="Q10" s="179"/>
      <c r="R10" s="183"/>
      <c r="S10" s="183">
        <v>12.5</v>
      </c>
      <c r="T10" s="183"/>
    </row>
    <row r="11" spans="1:31" s="127" customFormat="1" ht="12.75" x14ac:dyDescent="0.2">
      <c r="A11" s="129">
        <v>81</v>
      </c>
      <c r="B11" s="179" t="s">
        <v>177</v>
      </c>
      <c r="C11" s="179" t="s">
        <v>212</v>
      </c>
      <c r="D11" s="195">
        <f>(0.35+3.168883+0.122829)/13.966*100</f>
        <v>26.075554919089218</v>
      </c>
      <c r="E11" s="179">
        <f>IF(AND(D11&lt;&gt;"",D11&lt;&gt;"..."),1,0)</f>
        <v>1</v>
      </c>
      <c r="F11" s="180">
        <v>2009</v>
      </c>
      <c r="G11" s="181"/>
      <c r="H11" s="180"/>
      <c r="I11" s="181"/>
      <c r="J11" s="180"/>
      <c r="K11" s="181"/>
      <c r="L11" s="180"/>
      <c r="M11" s="183"/>
      <c r="N11" s="180"/>
      <c r="O11" s="181"/>
      <c r="P11" s="180"/>
      <c r="Q11" s="179"/>
      <c r="R11" s="183"/>
      <c r="S11" s="183"/>
      <c r="T11" s="183">
        <v>26.1</v>
      </c>
    </row>
    <row r="12" spans="1:31" s="127" customFormat="1" ht="12.75" x14ac:dyDescent="0.2">
      <c r="A12" s="129">
        <v>98</v>
      </c>
      <c r="B12" s="179" t="s">
        <v>190</v>
      </c>
      <c r="C12" s="179" t="s">
        <v>213</v>
      </c>
      <c r="D12" s="195">
        <f>100-73.38</f>
        <v>26.620000000000005</v>
      </c>
      <c r="E12" s="179">
        <f>IF(AND(D12&lt;&gt;"",D12&lt;&gt;"..."),1,0)</f>
        <v>1</v>
      </c>
      <c r="F12" s="180">
        <v>2009</v>
      </c>
      <c r="G12" s="181"/>
      <c r="H12" s="180"/>
      <c r="I12" s="181" t="s">
        <v>191</v>
      </c>
      <c r="J12" s="180">
        <v>2009</v>
      </c>
      <c r="K12" s="181"/>
      <c r="L12" s="180"/>
      <c r="M12" s="183"/>
      <c r="N12" s="180"/>
      <c r="O12" s="181">
        <v>17</v>
      </c>
      <c r="P12" s="180">
        <v>2009</v>
      </c>
      <c r="Q12" s="179"/>
      <c r="R12" s="183"/>
      <c r="S12" s="183"/>
      <c r="T12" s="183">
        <v>26.6</v>
      </c>
    </row>
    <row r="13" spans="1:31" s="127" customFormat="1" ht="12.75" x14ac:dyDescent="0.2">
      <c r="A13" s="129">
        <v>95</v>
      </c>
      <c r="B13" s="179" t="s">
        <v>187</v>
      </c>
      <c r="C13" s="179" t="s">
        <v>215</v>
      </c>
      <c r="D13" s="195">
        <v>30</v>
      </c>
      <c r="E13" s="179">
        <f>IF(AND(D13&lt;&gt;"",D13&lt;&gt;"..."),1,0)</f>
        <v>1</v>
      </c>
      <c r="F13" s="180">
        <v>2011</v>
      </c>
      <c r="G13" s="181"/>
      <c r="H13" s="180"/>
      <c r="I13" s="181">
        <v>30</v>
      </c>
      <c r="J13" s="180">
        <v>2011</v>
      </c>
      <c r="K13" s="181"/>
      <c r="L13" s="180"/>
      <c r="M13" s="183"/>
      <c r="N13" s="180"/>
      <c r="O13" s="181"/>
      <c r="P13" s="180"/>
      <c r="Q13" s="179"/>
      <c r="R13" s="183"/>
      <c r="S13" s="183">
        <v>30</v>
      </c>
      <c r="T13" s="183"/>
    </row>
    <row r="14" spans="1:31" ht="12" customHeight="1" x14ac:dyDescent="0.25">
      <c r="A14" s="128">
        <v>87</v>
      </c>
      <c r="B14" s="198" t="s">
        <v>54</v>
      </c>
      <c r="C14" s="198" t="s">
        <v>54</v>
      </c>
      <c r="D14" s="195">
        <v>57.863</v>
      </c>
      <c r="E14" s="179"/>
      <c r="F14" s="180"/>
      <c r="G14" s="181"/>
      <c r="H14" s="182"/>
      <c r="I14" s="181"/>
      <c r="J14" s="182"/>
      <c r="K14" s="181"/>
      <c r="L14" s="182"/>
      <c r="M14" s="183"/>
      <c r="N14" s="182"/>
      <c r="O14" s="181"/>
      <c r="P14" s="182"/>
      <c r="Q14" s="179"/>
      <c r="R14" s="183"/>
      <c r="S14" s="183"/>
      <c r="T14" s="183"/>
      <c r="U14" s="127"/>
      <c r="V14" s="127"/>
      <c r="W14" s="127"/>
      <c r="AB14" s="127"/>
      <c r="AC14" s="127"/>
      <c r="AD14" s="127"/>
    </row>
    <row r="15" spans="1:31" s="127" customFormat="1" ht="12.75" x14ac:dyDescent="0.2">
      <c r="A15" s="129">
        <v>112</v>
      </c>
      <c r="B15" s="179" t="s">
        <v>181</v>
      </c>
      <c r="C15" s="179" t="s">
        <v>218</v>
      </c>
      <c r="D15" s="195">
        <v>59</v>
      </c>
      <c r="E15" s="179">
        <f>IF(AND(D15&lt;&gt;"",D15&lt;&gt;"..."),1,0)</f>
        <v>1</v>
      </c>
      <c r="F15" s="180">
        <v>2010</v>
      </c>
      <c r="G15" s="181"/>
      <c r="H15" s="180"/>
      <c r="I15" s="181"/>
      <c r="J15" s="180"/>
      <c r="K15" s="181"/>
      <c r="L15" s="180"/>
      <c r="M15" s="183"/>
      <c r="N15" s="180"/>
      <c r="O15" s="181"/>
      <c r="P15" s="180"/>
      <c r="Q15" s="179"/>
      <c r="R15" s="183"/>
      <c r="S15" s="183"/>
      <c r="T15" s="183">
        <v>46.2</v>
      </c>
    </row>
    <row r="16" spans="1:31" ht="12.75" customHeight="1" x14ac:dyDescent="0.2">
      <c r="A16" s="128">
        <v>96</v>
      </c>
      <c r="B16" s="179" t="s">
        <v>197</v>
      </c>
      <c r="C16" s="179" t="s">
        <v>222</v>
      </c>
      <c r="D16" s="195">
        <v>61</v>
      </c>
      <c r="E16" s="179">
        <f>IF(AND(D16&lt;&gt;"",D16&lt;&gt;"..."),1,0)</f>
        <v>1</v>
      </c>
      <c r="F16" s="180">
        <v>2010</v>
      </c>
      <c r="G16" s="181"/>
      <c r="H16" s="180"/>
      <c r="I16" s="181"/>
      <c r="J16" s="180"/>
      <c r="K16" s="181"/>
      <c r="L16" s="180"/>
      <c r="M16" s="183"/>
      <c r="N16" s="180"/>
      <c r="O16" s="181"/>
      <c r="P16" s="180"/>
      <c r="Q16" s="179"/>
      <c r="R16" s="183"/>
      <c r="S16" s="183"/>
      <c r="T16" s="183">
        <v>61</v>
      </c>
      <c r="U16" s="127"/>
      <c r="V16" s="127"/>
      <c r="W16" s="127"/>
      <c r="AB16" s="127"/>
      <c r="AC16" s="127"/>
      <c r="AD16" s="127"/>
    </row>
    <row r="17" spans="1:31" s="127" customFormat="1" ht="12.75" hidden="1" x14ac:dyDescent="0.2">
      <c r="A17" s="129" t="s">
        <v>143</v>
      </c>
      <c r="B17" s="179" t="s">
        <v>145</v>
      </c>
      <c r="C17" s="179" t="s">
        <v>145</v>
      </c>
      <c r="D17" s="195" t="s">
        <v>24</v>
      </c>
      <c r="E17" s="179">
        <f>IF(AND(D17&lt;&gt;"",D17&lt;&gt;"..."),1,0)</f>
        <v>0</v>
      </c>
      <c r="F17" s="180"/>
      <c r="G17" s="181"/>
      <c r="H17" s="180"/>
      <c r="I17" s="181"/>
      <c r="J17" s="180"/>
      <c r="K17" s="181"/>
      <c r="L17" s="180"/>
      <c r="M17" s="183"/>
      <c r="N17" s="180"/>
      <c r="O17" s="181"/>
      <c r="P17" s="180"/>
      <c r="Q17" s="179"/>
      <c r="R17" s="183"/>
      <c r="S17" s="183"/>
      <c r="T17" s="183"/>
    </row>
    <row r="18" spans="1:31" s="127" customFormat="1" ht="12.75" x14ac:dyDescent="0.2">
      <c r="A18" s="129">
        <v>100</v>
      </c>
      <c r="B18" s="179" t="s">
        <v>188</v>
      </c>
      <c r="C18" s="179" t="s">
        <v>216</v>
      </c>
      <c r="D18" s="195">
        <v>81.900000000000006</v>
      </c>
      <c r="E18" s="179">
        <f>IF(AND(D18&lt;&gt;"",D18&lt;&gt;"..."),1,0)</f>
        <v>1</v>
      </c>
      <c r="F18" s="180">
        <v>2009</v>
      </c>
      <c r="G18" s="181"/>
      <c r="H18" s="180"/>
      <c r="I18" s="181">
        <v>81.900000000000006</v>
      </c>
      <c r="J18" s="180">
        <v>2009</v>
      </c>
      <c r="K18" s="181"/>
      <c r="L18" s="180"/>
      <c r="M18" s="183"/>
      <c r="N18" s="180"/>
      <c r="O18" s="181"/>
      <c r="P18" s="180"/>
      <c r="Q18" s="179"/>
      <c r="R18" s="183"/>
      <c r="S18" s="183">
        <v>81.900000000000006</v>
      </c>
      <c r="T18" s="183"/>
    </row>
    <row r="19" spans="1:31" ht="12.75" x14ac:dyDescent="0.2">
      <c r="A19" s="129">
        <v>88</v>
      </c>
      <c r="B19" s="179" t="s">
        <v>192</v>
      </c>
      <c r="C19" s="179" t="s">
        <v>217</v>
      </c>
      <c r="D19" s="195">
        <v>82</v>
      </c>
      <c r="E19" s="179">
        <f>IF(AND(D19&lt;&gt;"",D19&lt;&gt;"..."),1,0)</f>
        <v>1</v>
      </c>
      <c r="F19" s="180">
        <v>2009</v>
      </c>
      <c r="G19" s="181"/>
      <c r="H19" s="180"/>
      <c r="I19" s="181">
        <v>82</v>
      </c>
      <c r="J19" s="180">
        <v>2009</v>
      </c>
      <c r="K19" s="181"/>
      <c r="L19" s="180"/>
      <c r="M19" s="183">
        <f>2.94/16.37*100</f>
        <v>17.959682345754427</v>
      </c>
      <c r="N19" s="180">
        <v>2007</v>
      </c>
      <c r="O19" s="181"/>
      <c r="P19" s="180"/>
      <c r="Q19" s="179"/>
      <c r="R19" s="183"/>
      <c r="S19" s="183">
        <v>82</v>
      </c>
      <c r="T19" s="183"/>
      <c r="U19" s="127"/>
      <c r="V19" s="127"/>
      <c r="W19" s="127"/>
      <c r="X19" s="127"/>
      <c r="Y19" s="127"/>
      <c r="Z19" s="127"/>
      <c r="AA19" s="127"/>
      <c r="AB19" s="127"/>
      <c r="AC19" s="127"/>
      <c r="AD19" s="127"/>
      <c r="AE19" s="127"/>
    </row>
    <row r="20" spans="1:31" ht="12.75" hidden="1" x14ac:dyDescent="0.2">
      <c r="A20" s="128" t="s">
        <v>143</v>
      </c>
      <c r="B20" s="179" t="s">
        <v>146</v>
      </c>
      <c r="C20" s="179" t="s">
        <v>146</v>
      </c>
      <c r="D20" s="195" t="s">
        <v>24</v>
      </c>
      <c r="E20" s="179">
        <f>IF(AND(D20&lt;&gt;"",D20&lt;&gt;"..."),1,0)</f>
        <v>0</v>
      </c>
      <c r="F20" s="180"/>
      <c r="G20" s="181"/>
      <c r="H20" s="180"/>
      <c r="I20" s="181"/>
      <c r="J20" s="180"/>
      <c r="K20" s="181"/>
      <c r="L20" s="180"/>
      <c r="M20" s="183"/>
      <c r="N20" s="180"/>
      <c r="O20" s="181"/>
      <c r="P20" s="180"/>
      <c r="Q20" s="179"/>
      <c r="R20" s="183"/>
      <c r="S20" s="183"/>
      <c r="T20" s="183"/>
      <c r="U20" s="127"/>
      <c r="V20" s="127"/>
      <c r="W20" s="127"/>
      <c r="AB20" s="127"/>
      <c r="AC20" s="127"/>
      <c r="AD20" s="127"/>
    </row>
    <row r="21" spans="1:31" s="127" customFormat="1" ht="12.75" x14ac:dyDescent="0.2">
      <c r="A21" s="129">
        <v>82</v>
      </c>
      <c r="B21" s="179" t="s">
        <v>182</v>
      </c>
      <c r="C21" s="179" t="s">
        <v>228</v>
      </c>
      <c r="D21" s="195">
        <v>90</v>
      </c>
      <c r="E21" s="179">
        <f>IF(AND(D21&lt;&gt;"",D21&lt;&gt;"..."),1,0)</f>
        <v>1</v>
      </c>
      <c r="F21" s="180">
        <v>2005</v>
      </c>
      <c r="G21" s="181"/>
      <c r="H21" s="180"/>
      <c r="I21" s="181"/>
      <c r="J21" s="180"/>
      <c r="K21" s="181"/>
      <c r="L21" s="180"/>
      <c r="M21" s="183"/>
      <c r="N21" s="180"/>
      <c r="O21" s="181"/>
      <c r="P21" s="180"/>
      <c r="Q21" s="179"/>
      <c r="R21" s="183">
        <v>90</v>
      </c>
      <c r="S21" s="183"/>
      <c r="T21" s="183"/>
    </row>
    <row r="22" spans="1:31" s="127" customFormat="1" ht="12.75" x14ac:dyDescent="0.2">
      <c r="A22" s="128">
        <v>108</v>
      </c>
      <c r="B22" s="179" t="s">
        <v>178</v>
      </c>
      <c r="C22" s="179" t="s">
        <v>214</v>
      </c>
      <c r="D22" s="195">
        <f>1293.82/1334.74*100</f>
        <v>96.934234382726217</v>
      </c>
      <c r="E22" s="179">
        <f>IF(AND(D22&lt;&gt;"",D22&lt;&gt;"..."),1,0)</f>
        <v>1</v>
      </c>
      <c r="F22" s="180">
        <v>2010</v>
      </c>
      <c r="G22" s="181">
        <v>96.9</v>
      </c>
      <c r="H22" s="180">
        <v>2010</v>
      </c>
      <c r="I22" s="181"/>
      <c r="J22" s="180"/>
      <c r="K22" s="181"/>
      <c r="L22" s="180"/>
      <c r="M22" s="183"/>
      <c r="N22" s="180"/>
      <c r="O22" s="181"/>
      <c r="P22" s="180"/>
      <c r="Q22" s="179"/>
      <c r="R22" s="183">
        <v>96.9</v>
      </c>
      <c r="S22" s="183"/>
      <c r="T22" s="183"/>
      <c r="X22" s="112"/>
      <c r="Y22" s="112"/>
      <c r="Z22" s="112"/>
      <c r="AA22" s="112"/>
      <c r="AE22" s="112"/>
    </row>
    <row r="23" spans="1:31" ht="12.75" x14ac:dyDescent="0.2">
      <c r="A23" s="128"/>
      <c r="B23" s="179" t="s">
        <v>196</v>
      </c>
      <c r="C23" s="179" t="s">
        <v>223</v>
      </c>
      <c r="D23" s="195">
        <v>97.3</v>
      </c>
      <c r="E23" s="179">
        <f>IF(AND(D23&lt;&gt;"",D23&lt;&gt;"..."),1,0)</f>
        <v>1</v>
      </c>
      <c r="F23" s="180">
        <v>2011</v>
      </c>
      <c r="G23" s="181">
        <v>75.099999999999994</v>
      </c>
      <c r="H23" s="180">
        <v>2011</v>
      </c>
      <c r="I23" s="181">
        <f>15.5+6.7</f>
        <v>22.2</v>
      </c>
      <c r="J23" s="180">
        <v>2011</v>
      </c>
      <c r="K23" s="181"/>
      <c r="L23" s="180"/>
      <c r="M23" s="183"/>
      <c r="N23" s="180"/>
      <c r="O23" s="181"/>
      <c r="P23" s="180"/>
      <c r="Q23" s="179"/>
      <c r="R23" s="183">
        <v>75.099999999999994</v>
      </c>
      <c r="S23" s="183">
        <v>22.2</v>
      </c>
      <c r="T23" s="183"/>
      <c r="U23" s="127"/>
      <c r="V23" s="127"/>
      <c r="W23" s="127"/>
      <c r="X23" s="134"/>
      <c r="Y23" s="134"/>
      <c r="Z23" s="134"/>
      <c r="AA23" s="134"/>
      <c r="AB23" s="127"/>
      <c r="AC23" s="127"/>
      <c r="AD23" s="127"/>
      <c r="AE23" s="134"/>
    </row>
    <row r="24" spans="1:31" ht="12.75" x14ac:dyDescent="0.2">
      <c r="A24" s="128">
        <v>53</v>
      </c>
      <c r="B24" s="179" t="s">
        <v>174</v>
      </c>
      <c r="C24" s="179" t="s">
        <v>206</v>
      </c>
      <c r="D24" s="195">
        <v>100</v>
      </c>
      <c r="E24" s="179">
        <f>IF(AND(D24&lt;&gt;"",D24&lt;&gt;"..."),1,0)</f>
        <v>1</v>
      </c>
      <c r="F24" s="180">
        <v>2011</v>
      </c>
      <c r="G24" s="181">
        <v>100</v>
      </c>
      <c r="H24" s="180">
        <v>2011</v>
      </c>
      <c r="I24" s="181"/>
      <c r="J24" s="180"/>
      <c r="K24" s="181">
        <v>52.5</v>
      </c>
      <c r="L24" s="180">
        <v>2011</v>
      </c>
      <c r="M24" s="183"/>
      <c r="N24" s="180"/>
      <c r="O24" s="181"/>
      <c r="P24" s="180"/>
      <c r="Q24" s="179"/>
      <c r="R24" s="183">
        <v>100</v>
      </c>
      <c r="S24" s="183"/>
      <c r="T24" s="183"/>
      <c r="U24" s="127"/>
      <c r="V24" s="127"/>
      <c r="W24" s="127"/>
      <c r="AB24" s="127"/>
      <c r="AC24" s="127"/>
      <c r="AD24" s="127"/>
    </row>
    <row r="25" spans="1:31" s="127" customFormat="1" ht="10.5" customHeight="1" x14ac:dyDescent="0.2">
      <c r="A25" s="129">
        <v>79</v>
      </c>
      <c r="B25" s="179" t="s">
        <v>176</v>
      </c>
      <c r="C25" s="179" t="s">
        <v>209</v>
      </c>
      <c r="D25" s="195">
        <v>100</v>
      </c>
      <c r="E25" s="179">
        <f>IF(AND(D25&lt;&gt;"",D25&lt;&gt;"..."),1,0)</f>
        <v>1</v>
      </c>
      <c r="F25" s="180">
        <v>2010</v>
      </c>
      <c r="G25" s="181"/>
      <c r="H25" s="180"/>
      <c r="I25" s="181"/>
      <c r="J25" s="180"/>
      <c r="K25" s="181"/>
      <c r="L25" s="180"/>
      <c r="M25" s="183"/>
      <c r="N25" s="180"/>
      <c r="O25" s="181"/>
      <c r="P25" s="180"/>
      <c r="Q25" s="179"/>
      <c r="R25" s="183">
        <v>100</v>
      </c>
      <c r="S25" s="183"/>
      <c r="T25" s="183"/>
    </row>
    <row r="26" spans="1:31" ht="12.75" customHeight="1" x14ac:dyDescent="0.2">
      <c r="A26" s="128">
        <v>53</v>
      </c>
      <c r="B26" s="179" t="s">
        <v>183</v>
      </c>
      <c r="C26" s="179" t="s">
        <v>207</v>
      </c>
      <c r="D26" s="195">
        <v>100</v>
      </c>
      <c r="E26" s="179">
        <f>IF(AND(D26&lt;&gt;"",D26&lt;&gt;"..."),1,0)</f>
        <v>1</v>
      </c>
      <c r="F26" s="180">
        <v>2010</v>
      </c>
      <c r="G26" s="181"/>
      <c r="H26" s="180"/>
      <c r="I26" s="181">
        <v>100</v>
      </c>
      <c r="J26" s="180">
        <v>2010</v>
      </c>
      <c r="K26" s="181"/>
      <c r="L26" s="180"/>
      <c r="M26" s="183"/>
      <c r="N26" s="180"/>
      <c r="O26" s="181"/>
      <c r="P26" s="180"/>
      <c r="Q26" s="179"/>
      <c r="R26" s="183"/>
      <c r="S26" s="183">
        <v>100</v>
      </c>
      <c r="T26" s="183"/>
      <c r="U26" s="127"/>
      <c r="V26" s="127"/>
      <c r="W26" s="127"/>
      <c r="AB26" s="127"/>
      <c r="AC26" s="127"/>
      <c r="AD26" s="127"/>
    </row>
    <row r="27" spans="1:31" s="127" customFormat="1" ht="12.75" x14ac:dyDescent="0.2">
      <c r="A27" s="133">
        <v>90</v>
      </c>
      <c r="B27" s="179" t="s">
        <v>184</v>
      </c>
      <c r="C27" s="179" t="s">
        <v>208</v>
      </c>
      <c r="D27" s="195">
        <v>100</v>
      </c>
      <c r="E27" s="179">
        <f>IF(AND(D27&lt;&gt;"",D27&lt;&gt;"..."),1,0)</f>
        <v>1</v>
      </c>
      <c r="F27" s="180">
        <v>2010</v>
      </c>
      <c r="G27" s="181"/>
      <c r="H27" s="180"/>
      <c r="I27" s="181">
        <v>100</v>
      </c>
      <c r="J27" s="180">
        <v>2010</v>
      </c>
      <c r="K27" s="181"/>
      <c r="L27" s="180"/>
      <c r="M27" s="183"/>
      <c r="N27" s="180"/>
      <c r="O27" s="181"/>
      <c r="P27" s="180"/>
      <c r="Q27" s="179"/>
      <c r="R27" s="183"/>
      <c r="S27" s="183">
        <v>100</v>
      </c>
      <c r="T27" s="183"/>
    </row>
    <row r="28" spans="1:31" s="127" customFormat="1" ht="12.75" x14ac:dyDescent="0.2">
      <c r="A28" s="129">
        <v>79</v>
      </c>
      <c r="B28" s="179" t="s">
        <v>186</v>
      </c>
      <c r="C28" s="179" t="s">
        <v>210</v>
      </c>
      <c r="D28" s="195">
        <v>100</v>
      </c>
      <c r="E28" s="179">
        <f>IF(AND(D28&lt;&gt;"",D28&lt;&gt;"..."),1,0)</f>
        <v>1</v>
      </c>
      <c r="F28" s="180">
        <v>2010</v>
      </c>
      <c r="G28" s="181">
        <v>100</v>
      </c>
      <c r="H28" s="180">
        <v>2006</v>
      </c>
      <c r="I28" s="181"/>
      <c r="J28" s="180"/>
      <c r="K28" s="181"/>
      <c r="L28" s="180"/>
      <c r="M28" s="183"/>
      <c r="N28" s="180"/>
      <c r="O28" s="181"/>
      <c r="P28" s="180"/>
      <c r="Q28" s="179"/>
      <c r="R28" s="183">
        <v>100</v>
      </c>
      <c r="S28" s="183"/>
      <c r="T28" s="183"/>
    </row>
    <row r="29" spans="1:31" s="127" customFormat="1" ht="12.75" x14ac:dyDescent="0.2">
      <c r="A29" s="128">
        <v>53</v>
      </c>
      <c r="B29" s="179" t="s">
        <v>6</v>
      </c>
      <c r="C29" s="179" t="s">
        <v>6</v>
      </c>
      <c r="D29" s="195">
        <v>100</v>
      </c>
      <c r="E29" s="179">
        <f>IF(AND(D29&lt;&gt;"",D29&lt;&gt;"..."),1,0)</f>
        <v>1</v>
      </c>
      <c r="F29" s="180">
        <v>2011</v>
      </c>
      <c r="G29" s="181">
        <v>100</v>
      </c>
      <c r="H29" s="180">
        <v>2011</v>
      </c>
      <c r="I29" s="181"/>
      <c r="J29" s="180"/>
      <c r="K29" s="181">
        <v>30.8</v>
      </c>
      <c r="L29" s="180">
        <v>2011</v>
      </c>
      <c r="M29" s="183"/>
      <c r="N29" s="180"/>
      <c r="O29" s="181"/>
      <c r="P29" s="180"/>
      <c r="Q29" s="179"/>
      <c r="R29" s="183">
        <v>100</v>
      </c>
      <c r="S29" s="183"/>
      <c r="T29" s="183"/>
      <c r="X29" s="112"/>
      <c r="Y29" s="112"/>
      <c r="Z29" s="112"/>
      <c r="AA29" s="112"/>
      <c r="AE29" s="112"/>
    </row>
    <row r="30" spans="1:31" ht="12.75" x14ac:dyDescent="0.2">
      <c r="A30" s="128">
        <v>102</v>
      </c>
      <c r="B30" s="179" t="s">
        <v>193</v>
      </c>
      <c r="C30" s="179" t="s">
        <v>219</v>
      </c>
      <c r="D30" s="195">
        <v>100</v>
      </c>
      <c r="E30" s="179">
        <f>IF(AND(D30&lt;&gt;"",D30&lt;&gt;"..."),1,0)</f>
        <v>1</v>
      </c>
      <c r="F30" s="180">
        <v>2010</v>
      </c>
      <c r="G30" s="181">
        <v>100</v>
      </c>
      <c r="H30" s="180">
        <v>2010</v>
      </c>
      <c r="I30" s="181"/>
      <c r="J30" s="180"/>
      <c r="K30" s="181"/>
      <c r="L30" s="180"/>
      <c r="M30" s="183"/>
      <c r="N30" s="180"/>
      <c r="O30" s="181"/>
      <c r="P30" s="180"/>
      <c r="Q30" s="179"/>
      <c r="R30" s="183">
        <v>100</v>
      </c>
      <c r="S30" s="183"/>
      <c r="T30" s="183"/>
      <c r="U30" s="127"/>
      <c r="V30" s="127"/>
      <c r="W30" s="127"/>
      <c r="AB30" s="127"/>
      <c r="AC30" s="127"/>
      <c r="AD30" s="127"/>
    </row>
    <row r="31" spans="1:31" s="127" customFormat="1" ht="12.75" x14ac:dyDescent="0.2">
      <c r="A31" s="129">
        <v>103</v>
      </c>
      <c r="B31" s="179" t="s">
        <v>194</v>
      </c>
      <c r="C31" s="179" t="s">
        <v>224</v>
      </c>
      <c r="D31" s="195">
        <v>100</v>
      </c>
      <c r="E31" s="179">
        <f>IF(AND(D31&lt;&gt;"",D31&lt;&gt;"..."),1,0)</f>
        <v>1</v>
      </c>
      <c r="F31" s="180">
        <v>2010</v>
      </c>
      <c r="G31" s="181">
        <v>100</v>
      </c>
      <c r="H31" s="180">
        <v>2008</v>
      </c>
      <c r="I31" s="181"/>
      <c r="J31" s="180"/>
      <c r="K31" s="181"/>
      <c r="L31" s="180"/>
      <c r="M31" s="183" t="s">
        <v>195</v>
      </c>
      <c r="N31" s="180">
        <v>2007</v>
      </c>
      <c r="O31" s="181"/>
      <c r="P31" s="180"/>
      <c r="Q31" s="179"/>
      <c r="R31" s="183">
        <v>100</v>
      </c>
      <c r="S31" s="183"/>
      <c r="T31" s="183"/>
    </row>
    <row r="32" spans="1:31" ht="12.75" x14ac:dyDescent="0.2">
      <c r="A32" s="128">
        <v>132</v>
      </c>
      <c r="B32" s="179" t="s">
        <v>45</v>
      </c>
      <c r="C32" s="179" t="s">
        <v>45</v>
      </c>
      <c r="D32" s="195">
        <v>100</v>
      </c>
      <c r="E32" s="179">
        <f>IF(AND(D32&lt;&gt;"",D32&lt;&gt;"..."),1,0)</f>
        <v>1</v>
      </c>
      <c r="F32" s="180">
        <v>2010</v>
      </c>
      <c r="G32" s="181">
        <v>100</v>
      </c>
      <c r="H32" s="180">
        <v>2010</v>
      </c>
      <c r="I32" s="181"/>
      <c r="J32" s="180"/>
      <c r="K32" s="181"/>
      <c r="L32" s="180"/>
      <c r="M32" s="183"/>
      <c r="N32" s="180"/>
      <c r="O32" s="181"/>
      <c r="P32" s="180"/>
      <c r="Q32" s="179"/>
      <c r="R32" s="183">
        <v>100</v>
      </c>
      <c r="S32" s="183">
        <v>0</v>
      </c>
      <c r="T32" s="183"/>
      <c r="U32" s="127"/>
      <c r="V32" s="127"/>
      <c r="W32" s="127"/>
      <c r="AB32" s="127"/>
      <c r="AC32" s="127"/>
      <c r="AD32" s="127"/>
    </row>
    <row r="33" spans="1:31" ht="12.75" x14ac:dyDescent="0.2">
      <c r="A33" s="128" t="s">
        <v>143</v>
      </c>
      <c r="B33" s="179" t="s">
        <v>199</v>
      </c>
      <c r="C33" s="179" t="s">
        <v>225</v>
      </c>
      <c r="D33" s="195">
        <v>100</v>
      </c>
      <c r="E33" s="179">
        <f>IF(AND(D33&lt;&gt;"",D33&lt;&gt;"..."),1,0)</f>
        <v>1</v>
      </c>
      <c r="F33" s="180">
        <v>2010</v>
      </c>
      <c r="G33" s="181">
        <v>100</v>
      </c>
      <c r="H33" s="180">
        <v>2010</v>
      </c>
      <c r="I33" s="181"/>
      <c r="J33" s="180"/>
      <c r="K33" s="181"/>
      <c r="L33" s="180"/>
      <c r="M33" s="183"/>
      <c r="N33" s="180"/>
      <c r="O33" s="181"/>
      <c r="P33" s="180"/>
      <c r="Q33" s="184"/>
      <c r="R33" s="183">
        <v>100</v>
      </c>
      <c r="S33" s="183"/>
      <c r="T33" s="183"/>
      <c r="U33" s="127"/>
      <c r="V33" s="127"/>
      <c r="W33" s="127"/>
      <c r="AB33" s="127"/>
      <c r="AC33" s="127"/>
      <c r="AD33" s="127"/>
    </row>
    <row r="34" spans="1:31" s="127" customFormat="1" ht="13.5" customHeight="1" x14ac:dyDescent="0.2">
      <c r="A34" s="128" t="s">
        <v>143</v>
      </c>
      <c r="B34" s="179" t="s">
        <v>44</v>
      </c>
      <c r="C34" s="179" t="s">
        <v>44</v>
      </c>
      <c r="D34" s="195" t="s">
        <v>24</v>
      </c>
      <c r="E34" s="179">
        <f t="shared" ref="E24:E34" si="1">IF(AND(D34&lt;&gt;"",D34&lt;&gt;"..."),1,0)</f>
        <v>0</v>
      </c>
      <c r="F34" s="180"/>
      <c r="G34" s="181"/>
      <c r="H34" s="180"/>
      <c r="I34" s="181"/>
      <c r="J34" s="180"/>
      <c r="K34" s="181"/>
      <c r="L34" s="180"/>
      <c r="M34" s="183"/>
      <c r="N34" s="180"/>
      <c r="O34" s="181"/>
      <c r="P34" s="180"/>
      <c r="Q34" s="179"/>
      <c r="R34" s="183"/>
      <c r="S34" s="183"/>
      <c r="T34" s="183"/>
      <c r="X34" s="112"/>
      <c r="Y34" s="112"/>
      <c r="Z34" s="112"/>
      <c r="AA34" s="112"/>
      <c r="AE34" s="112"/>
    </row>
    <row r="35" spans="1:31" s="135" customFormat="1" ht="12.75" x14ac:dyDescent="0.2">
      <c r="B35" s="135" t="s">
        <v>36</v>
      </c>
      <c r="C35" s="135" t="s">
        <v>36</v>
      </c>
      <c r="D35" s="195" t="s">
        <v>24</v>
      </c>
      <c r="F35" s="171"/>
      <c r="G35" s="138"/>
      <c r="H35" s="171"/>
      <c r="I35" s="138"/>
      <c r="J35" s="171"/>
      <c r="K35" s="138"/>
      <c r="L35" s="171"/>
      <c r="M35" s="136"/>
      <c r="N35" s="171"/>
      <c r="O35" s="138"/>
      <c r="P35" s="171"/>
      <c r="R35" s="136"/>
      <c r="S35" s="136"/>
      <c r="T35" s="136"/>
      <c r="U35" s="127"/>
      <c r="V35" s="127"/>
      <c r="W35" s="127"/>
      <c r="X35" s="127"/>
      <c r="Y35" s="127"/>
      <c r="Z35" s="127"/>
      <c r="AA35" s="127"/>
      <c r="AB35" s="127"/>
      <c r="AC35" s="127"/>
      <c r="AD35" s="127"/>
      <c r="AE35" s="127"/>
    </row>
    <row r="36" spans="1:31" s="134" customFormat="1" ht="13.5" customHeight="1" x14ac:dyDescent="0.2">
      <c r="B36" s="135" t="s">
        <v>68</v>
      </c>
      <c r="C36" s="135" t="s">
        <v>68</v>
      </c>
      <c r="D36" s="195" t="s">
        <v>24</v>
      </c>
      <c r="E36" s="135"/>
      <c r="F36" s="171"/>
      <c r="G36" s="138"/>
      <c r="H36" s="171"/>
      <c r="I36" s="138"/>
      <c r="J36" s="171"/>
      <c r="K36" s="138"/>
      <c r="L36" s="171"/>
      <c r="M36" s="136"/>
      <c r="N36" s="171"/>
      <c r="O36" s="138"/>
      <c r="P36" s="171"/>
      <c r="Q36" s="135"/>
      <c r="R36" s="136"/>
      <c r="S36" s="136"/>
      <c r="T36" s="136"/>
      <c r="U36" s="127"/>
      <c r="V36" s="127"/>
      <c r="W36" s="127"/>
      <c r="X36" s="112"/>
      <c r="Y36" s="112"/>
      <c r="Z36" s="112"/>
      <c r="AA36" s="112"/>
      <c r="AB36" s="127"/>
      <c r="AC36" s="127"/>
      <c r="AD36" s="127"/>
      <c r="AE36" s="112"/>
    </row>
    <row r="37" spans="1:31" s="134" customFormat="1" ht="13.5" customHeight="1" x14ac:dyDescent="0.2">
      <c r="A37" s="112"/>
      <c r="B37" s="134" t="s">
        <v>46</v>
      </c>
      <c r="C37" s="134" t="s">
        <v>46</v>
      </c>
      <c r="D37" s="195" t="s">
        <v>24</v>
      </c>
      <c r="F37" s="171"/>
      <c r="G37" s="150"/>
      <c r="H37" s="171"/>
      <c r="I37" s="150"/>
      <c r="J37" s="171"/>
      <c r="K37" s="150"/>
      <c r="L37" s="171"/>
      <c r="M37" s="149"/>
      <c r="N37" s="171"/>
      <c r="O37" s="150"/>
      <c r="P37" s="171"/>
      <c r="R37" s="149"/>
      <c r="S37" s="149"/>
      <c r="T37" s="149"/>
      <c r="U37" s="112"/>
      <c r="V37" s="112"/>
      <c r="W37" s="112"/>
      <c r="X37" s="112"/>
      <c r="Y37" s="112"/>
      <c r="Z37" s="112"/>
      <c r="AA37" s="112"/>
      <c r="AB37" s="112"/>
      <c r="AC37" s="112"/>
      <c r="AD37" s="112"/>
      <c r="AE37" s="112"/>
    </row>
    <row r="38" spans="1:31" ht="12.75" x14ac:dyDescent="0.2">
      <c r="A38" s="140" t="s">
        <v>143</v>
      </c>
      <c r="B38" s="134" t="s">
        <v>47</v>
      </c>
      <c r="C38" s="134" t="s">
        <v>47</v>
      </c>
      <c r="D38" s="195" t="s">
        <v>24</v>
      </c>
      <c r="E38" s="134"/>
      <c r="F38" s="171"/>
      <c r="G38" s="150"/>
      <c r="H38" s="171"/>
      <c r="I38" s="150"/>
      <c r="J38" s="171"/>
      <c r="K38" s="150"/>
      <c r="L38" s="171"/>
      <c r="M38" s="149"/>
      <c r="N38" s="171"/>
      <c r="O38" s="150"/>
      <c r="P38" s="171"/>
      <c r="Q38" s="134"/>
      <c r="R38" s="149"/>
      <c r="S38" s="149"/>
      <c r="T38" s="149"/>
      <c r="U38" s="127"/>
      <c r="V38" s="127"/>
      <c r="W38" s="127"/>
      <c r="AB38" s="127"/>
      <c r="AC38" s="127"/>
      <c r="AD38" s="127"/>
    </row>
    <row r="39" spans="1:31" ht="12.75" x14ac:dyDescent="0.2">
      <c r="B39" s="187" t="s">
        <v>172</v>
      </c>
      <c r="C39" s="187" t="s">
        <v>172</v>
      </c>
      <c r="D39" s="195" t="s">
        <v>24</v>
      </c>
      <c r="E39" s="184"/>
      <c r="F39" s="180"/>
      <c r="G39" s="185"/>
      <c r="H39" s="180"/>
      <c r="I39" s="185"/>
      <c r="J39" s="180"/>
      <c r="K39" s="185"/>
      <c r="L39" s="180"/>
      <c r="M39" s="186"/>
      <c r="N39" s="180"/>
      <c r="O39" s="185"/>
      <c r="P39" s="180"/>
      <c r="Q39" s="184"/>
      <c r="R39" s="185"/>
      <c r="S39" s="185"/>
      <c r="T39" s="185"/>
    </row>
    <row r="40" spans="1:31" ht="12.75" x14ac:dyDescent="0.2">
      <c r="A40" s="128"/>
      <c r="B40" s="184" t="s">
        <v>51</v>
      </c>
      <c r="C40" s="184" t="s">
        <v>51</v>
      </c>
      <c r="D40" s="195" t="s">
        <v>24</v>
      </c>
      <c r="E40" s="184"/>
      <c r="F40" s="180"/>
      <c r="G40" s="185"/>
      <c r="H40" s="180"/>
      <c r="I40" s="185"/>
      <c r="J40" s="180"/>
      <c r="K40" s="185"/>
      <c r="L40" s="180"/>
      <c r="M40" s="186"/>
      <c r="N40" s="180"/>
      <c r="O40" s="185"/>
      <c r="P40" s="180"/>
      <c r="Q40" s="184"/>
      <c r="R40" s="185"/>
      <c r="S40" s="185"/>
      <c r="T40" s="185"/>
    </row>
    <row r="41" spans="1:31" ht="12.75" x14ac:dyDescent="0.2">
      <c r="B41" s="184" t="s">
        <v>49</v>
      </c>
      <c r="C41" s="184" t="s">
        <v>49</v>
      </c>
      <c r="D41" s="195" t="s">
        <v>24</v>
      </c>
      <c r="E41" s="184"/>
      <c r="F41" s="180"/>
      <c r="G41" s="185"/>
      <c r="H41" s="180"/>
      <c r="I41" s="185"/>
      <c r="J41" s="180"/>
      <c r="K41" s="185"/>
      <c r="L41" s="180"/>
      <c r="M41" s="186"/>
      <c r="N41" s="180"/>
      <c r="O41" s="185"/>
      <c r="P41" s="180"/>
      <c r="Q41" s="184"/>
      <c r="R41" s="185"/>
      <c r="S41" s="185"/>
      <c r="T41" s="185"/>
    </row>
    <row r="42" spans="1:31" ht="12.75" x14ac:dyDescent="0.2">
      <c r="A42" s="134">
        <v>77</v>
      </c>
      <c r="B42" s="179" t="s">
        <v>40</v>
      </c>
      <c r="C42" s="179" t="s">
        <v>40</v>
      </c>
      <c r="D42" s="196" t="s">
        <v>142</v>
      </c>
      <c r="E42" s="179">
        <f>IF(AND(D42&lt;&gt;"",D42&lt;&gt;"..."),1,0)</f>
        <v>1</v>
      </c>
      <c r="F42" s="180"/>
      <c r="G42" s="181"/>
      <c r="H42" s="182"/>
      <c r="I42" s="181"/>
      <c r="J42" s="182"/>
      <c r="K42" s="181"/>
      <c r="L42" s="182"/>
      <c r="M42" s="183"/>
      <c r="N42" s="182"/>
      <c r="O42" s="181"/>
      <c r="P42" s="182"/>
      <c r="Q42" s="179"/>
      <c r="R42" s="183"/>
      <c r="S42" s="183"/>
      <c r="T42" s="183"/>
      <c r="U42" s="127"/>
      <c r="V42" s="127"/>
      <c r="W42" s="127"/>
      <c r="AB42" s="127"/>
      <c r="AC42" s="127"/>
      <c r="AD42" s="127"/>
    </row>
    <row r="43" spans="1:31" ht="12.75" x14ac:dyDescent="0.2">
      <c r="A43" s="135"/>
      <c r="B43" s="179"/>
      <c r="C43" s="179"/>
      <c r="D43" s="199"/>
      <c r="E43" s="179"/>
      <c r="F43" s="180"/>
      <c r="G43" s="181"/>
      <c r="H43" s="180"/>
      <c r="I43" s="181"/>
      <c r="J43" s="180"/>
      <c r="K43" s="181"/>
      <c r="L43" s="180"/>
      <c r="M43" s="183"/>
      <c r="N43" s="180"/>
      <c r="O43" s="181"/>
      <c r="P43" s="180"/>
      <c r="Q43" s="179"/>
      <c r="R43" s="183"/>
      <c r="S43" s="183"/>
      <c r="T43" s="183"/>
      <c r="U43" s="127"/>
      <c r="V43" s="127"/>
      <c r="W43" s="127"/>
      <c r="X43" s="135"/>
      <c r="Y43" s="135"/>
      <c r="Z43" s="135"/>
      <c r="AA43" s="135"/>
      <c r="AB43" s="127"/>
      <c r="AC43" s="127"/>
      <c r="AD43" s="127"/>
      <c r="AE43" s="135"/>
    </row>
    <row r="44" spans="1:31" ht="5.25" customHeight="1" x14ac:dyDescent="0.2">
      <c r="B44" s="188"/>
      <c r="C44" s="188"/>
      <c r="D44" s="193"/>
      <c r="E44" s="188"/>
      <c r="F44" s="189"/>
      <c r="G44" s="190"/>
      <c r="H44" s="189"/>
      <c r="I44" s="190"/>
      <c r="J44" s="189"/>
      <c r="K44" s="190"/>
      <c r="L44" s="189"/>
      <c r="M44" s="191"/>
      <c r="N44" s="189"/>
      <c r="O44" s="190"/>
      <c r="P44" s="189"/>
      <c r="Q44" s="188"/>
      <c r="R44" s="192"/>
      <c r="S44" s="192"/>
      <c r="T44" s="192"/>
    </row>
    <row r="45" spans="1:31" ht="12.75" x14ac:dyDescent="0.2">
      <c r="D45" s="178"/>
      <c r="F45" s="172"/>
      <c r="H45" s="172"/>
      <c r="J45" s="172"/>
      <c r="L45" s="172"/>
      <c r="N45" s="172"/>
      <c r="P45" s="172"/>
      <c r="R45" s="145"/>
      <c r="S45" s="145"/>
      <c r="T45" s="145"/>
    </row>
    <row r="46" spans="1:31" ht="12.75" x14ac:dyDescent="0.2">
      <c r="D46" s="178"/>
      <c r="F46" s="172"/>
      <c r="H46" s="172"/>
      <c r="J46" s="172"/>
      <c r="L46" s="172"/>
      <c r="N46" s="172"/>
      <c r="P46" s="172"/>
    </row>
    <row r="47" spans="1:31" ht="12.75" x14ac:dyDescent="0.2">
      <c r="D47" s="178"/>
      <c r="F47" s="172"/>
      <c r="H47" s="172"/>
      <c r="J47" s="172"/>
      <c r="L47" s="172"/>
      <c r="N47" s="172"/>
      <c r="P47" s="172"/>
    </row>
    <row r="48" spans="1:31" ht="12.75" x14ac:dyDescent="0.2">
      <c r="D48" s="178"/>
      <c r="F48" s="172"/>
      <c r="H48" s="172"/>
      <c r="J48" s="172"/>
      <c r="L48" s="172"/>
      <c r="N48" s="172"/>
      <c r="P48" s="172"/>
    </row>
    <row r="49" spans="4:16" ht="12.75" x14ac:dyDescent="0.2">
      <c r="D49" s="178"/>
      <c r="F49" s="172"/>
      <c r="H49" s="172"/>
      <c r="J49" s="172"/>
      <c r="L49" s="172"/>
      <c r="N49" s="172"/>
      <c r="P49" s="172"/>
    </row>
    <row r="50" spans="4:16" ht="12.75" x14ac:dyDescent="0.2">
      <c r="D50" s="178"/>
      <c r="F50" s="172"/>
      <c r="H50" s="172"/>
      <c r="J50" s="172"/>
      <c r="L50" s="172"/>
      <c r="N50" s="172"/>
      <c r="P50" s="172"/>
    </row>
    <row r="51" spans="4:16" ht="12.75" x14ac:dyDescent="0.2">
      <c r="D51" s="178"/>
      <c r="F51" s="172"/>
      <c r="H51" s="172"/>
      <c r="J51" s="172"/>
      <c r="L51" s="172"/>
      <c r="N51" s="172"/>
      <c r="P51" s="172"/>
    </row>
    <row r="52" spans="4:16" ht="12.75" x14ac:dyDescent="0.2">
      <c r="D52" s="178"/>
      <c r="F52" s="172"/>
      <c r="G52" s="146"/>
      <c r="H52" s="172"/>
      <c r="J52" s="172"/>
      <c r="L52" s="172"/>
      <c r="N52" s="172"/>
      <c r="P52" s="172"/>
    </row>
    <row r="53" spans="4:16" ht="12.75" x14ac:dyDescent="0.2">
      <c r="D53" s="178"/>
      <c r="F53" s="172"/>
      <c r="H53" s="172"/>
      <c r="J53" s="172"/>
      <c r="L53" s="172"/>
      <c r="N53" s="172"/>
      <c r="P53" s="172"/>
    </row>
    <row r="54" spans="4:16" ht="12.75" x14ac:dyDescent="0.2">
      <c r="D54" s="178"/>
      <c r="F54" s="172"/>
      <c r="H54" s="172"/>
      <c r="J54" s="172"/>
      <c r="L54" s="172"/>
      <c r="N54" s="172"/>
      <c r="P54" s="172"/>
    </row>
    <row r="55" spans="4:16" ht="12.75" x14ac:dyDescent="0.2">
      <c r="D55" s="178"/>
      <c r="F55" s="172"/>
      <c r="H55" s="172"/>
      <c r="J55" s="172"/>
      <c r="L55" s="172"/>
      <c r="N55" s="172"/>
      <c r="P55" s="172"/>
    </row>
    <row r="56" spans="4:16" ht="12.75" x14ac:dyDescent="0.2">
      <c r="D56" s="178"/>
      <c r="F56" s="172"/>
      <c r="H56" s="172"/>
      <c r="J56" s="172"/>
      <c r="L56" s="172"/>
      <c r="N56" s="172"/>
      <c r="P56" s="172"/>
    </row>
    <row r="57" spans="4:16" ht="12.75" x14ac:dyDescent="0.2">
      <c r="D57" s="178"/>
      <c r="F57" s="172"/>
      <c r="H57" s="172"/>
      <c r="J57" s="172"/>
      <c r="L57" s="172"/>
      <c r="N57" s="172"/>
      <c r="P57" s="172"/>
    </row>
    <row r="58" spans="4:16" ht="12.75" x14ac:dyDescent="0.2">
      <c r="D58" s="178"/>
      <c r="F58" s="172"/>
      <c r="H58" s="172"/>
      <c r="J58" s="172"/>
      <c r="L58" s="172"/>
      <c r="N58" s="172"/>
      <c r="P58" s="172"/>
    </row>
    <row r="59" spans="4:16" ht="12.75" x14ac:dyDescent="0.2">
      <c r="D59" s="178"/>
      <c r="F59" s="172"/>
      <c r="H59" s="172"/>
      <c r="J59" s="172"/>
      <c r="L59" s="172"/>
      <c r="N59" s="172"/>
      <c r="P59" s="172"/>
    </row>
    <row r="60" spans="4:16" ht="12.75" x14ac:dyDescent="0.2">
      <c r="D60" s="178"/>
      <c r="F60" s="172"/>
      <c r="H60" s="172"/>
      <c r="J60" s="172"/>
      <c r="L60" s="172"/>
      <c r="N60" s="172"/>
      <c r="P60" s="172"/>
    </row>
    <row r="61" spans="4:16" ht="12.75" x14ac:dyDescent="0.2">
      <c r="D61" s="178"/>
      <c r="F61" s="172"/>
      <c r="H61" s="172"/>
      <c r="J61" s="172"/>
      <c r="L61" s="172"/>
      <c r="N61" s="172"/>
      <c r="P61" s="172"/>
    </row>
    <row r="62" spans="4:16" ht="12.75" x14ac:dyDescent="0.2">
      <c r="D62" s="178"/>
      <c r="F62" s="172"/>
      <c r="H62" s="172"/>
      <c r="J62" s="172"/>
      <c r="L62" s="172"/>
      <c r="N62" s="172"/>
      <c r="P62" s="172"/>
    </row>
    <row r="63" spans="4:16" ht="12.75" x14ac:dyDescent="0.2">
      <c r="D63" s="178"/>
      <c r="F63" s="172"/>
      <c r="H63" s="172"/>
      <c r="J63" s="172"/>
      <c r="L63" s="172"/>
      <c r="N63" s="172"/>
      <c r="P63" s="172"/>
    </row>
    <row r="64" spans="4:16" ht="12.75" x14ac:dyDescent="0.2">
      <c r="D64" s="178"/>
      <c r="F64" s="172"/>
      <c r="H64" s="172"/>
      <c r="J64" s="172"/>
      <c r="L64" s="172"/>
      <c r="N64" s="172"/>
      <c r="P64" s="172"/>
    </row>
    <row r="65" spans="4:16" ht="12.75" x14ac:dyDescent="0.2">
      <c r="D65" s="178"/>
      <c r="F65" s="172"/>
      <c r="H65" s="172"/>
      <c r="J65" s="172"/>
      <c r="L65" s="172"/>
      <c r="N65" s="172"/>
      <c r="P65" s="172"/>
    </row>
    <row r="66" spans="4:16" ht="12.75" x14ac:dyDescent="0.2">
      <c r="D66" s="178"/>
      <c r="F66" s="172"/>
      <c r="H66" s="172"/>
      <c r="J66" s="172"/>
      <c r="L66" s="172"/>
      <c r="N66" s="172"/>
      <c r="P66" s="172"/>
    </row>
    <row r="67" spans="4:16" ht="12.75" x14ac:dyDescent="0.2">
      <c r="D67" s="178"/>
      <c r="F67" s="172"/>
      <c r="H67" s="172"/>
      <c r="J67" s="172"/>
      <c r="L67" s="172"/>
      <c r="N67" s="172"/>
      <c r="P67" s="172"/>
    </row>
    <row r="68" spans="4:16" ht="12.75" x14ac:dyDescent="0.2">
      <c r="D68" s="178"/>
      <c r="F68" s="172"/>
      <c r="H68" s="172"/>
      <c r="J68" s="172"/>
      <c r="L68" s="172"/>
      <c r="N68" s="172"/>
      <c r="P68" s="172"/>
    </row>
    <row r="69" spans="4:16" ht="12.75" x14ac:dyDescent="0.2">
      <c r="D69" s="178"/>
      <c r="F69" s="172"/>
      <c r="H69" s="172"/>
      <c r="J69" s="172"/>
      <c r="L69" s="172"/>
      <c r="N69" s="172"/>
      <c r="P69" s="172"/>
    </row>
    <row r="70" spans="4:16" ht="12.75" x14ac:dyDescent="0.2">
      <c r="D70" s="178"/>
      <c r="F70" s="172"/>
      <c r="H70" s="172"/>
      <c r="J70" s="172"/>
      <c r="L70" s="172"/>
      <c r="N70" s="172"/>
      <c r="P70" s="172"/>
    </row>
    <row r="71" spans="4:16" ht="12.75" x14ac:dyDescent="0.2">
      <c r="D71" s="178"/>
      <c r="F71" s="172"/>
      <c r="H71" s="172"/>
      <c r="J71" s="172"/>
      <c r="L71" s="172"/>
      <c r="N71" s="172"/>
      <c r="P71" s="172"/>
    </row>
    <row r="72" spans="4:16" ht="12.75" x14ac:dyDescent="0.2">
      <c r="D72" s="178"/>
      <c r="F72" s="172"/>
      <c r="H72" s="172"/>
      <c r="J72" s="172"/>
      <c r="L72" s="172"/>
      <c r="N72" s="172"/>
      <c r="P72" s="172"/>
    </row>
    <row r="73" spans="4:16" ht="12.75" x14ac:dyDescent="0.2">
      <c r="D73" s="178"/>
      <c r="F73" s="172"/>
      <c r="H73" s="172"/>
      <c r="J73" s="172"/>
      <c r="L73" s="172"/>
      <c r="N73" s="172"/>
      <c r="P73" s="172"/>
    </row>
    <row r="74" spans="4:16" x14ac:dyDescent="0.2">
      <c r="F74" s="172"/>
      <c r="H74" s="172"/>
      <c r="J74" s="172"/>
      <c r="L74" s="172"/>
      <c r="N74" s="172"/>
      <c r="P74" s="172"/>
    </row>
    <row r="75" spans="4:16" x14ac:dyDescent="0.2">
      <c r="F75" s="172"/>
      <c r="H75" s="172"/>
      <c r="J75" s="172"/>
      <c r="L75" s="172"/>
      <c r="N75" s="172"/>
      <c r="P75" s="172"/>
    </row>
    <row r="76" spans="4:16" x14ac:dyDescent="0.2">
      <c r="F76" s="172"/>
      <c r="H76" s="172"/>
      <c r="J76" s="172"/>
      <c r="L76" s="172"/>
      <c r="N76" s="172"/>
      <c r="P76" s="172"/>
    </row>
    <row r="77" spans="4:16" x14ac:dyDescent="0.2">
      <c r="F77" s="172"/>
      <c r="H77" s="172"/>
      <c r="J77" s="172"/>
      <c r="L77" s="172"/>
      <c r="N77" s="172"/>
      <c r="P77" s="172"/>
    </row>
    <row r="78" spans="4:16" x14ac:dyDescent="0.2">
      <c r="F78" s="172"/>
      <c r="H78" s="172"/>
      <c r="J78" s="172"/>
      <c r="L78" s="172"/>
      <c r="N78" s="172"/>
      <c r="P78" s="172"/>
    </row>
    <row r="79" spans="4:16" x14ac:dyDescent="0.2">
      <c r="F79" s="172"/>
      <c r="H79" s="172"/>
      <c r="J79" s="172"/>
      <c r="L79" s="172"/>
      <c r="N79" s="172"/>
      <c r="P79" s="172"/>
    </row>
    <row r="80" spans="4:16" x14ac:dyDescent="0.2">
      <c r="F80" s="172"/>
      <c r="H80" s="172"/>
      <c r="J80" s="172"/>
      <c r="L80" s="172"/>
      <c r="N80" s="172"/>
      <c r="P80" s="172"/>
    </row>
    <row r="81" spans="6:16" x14ac:dyDescent="0.2">
      <c r="F81" s="172"/>
      <c r="H81" s="172"/>
      <c r="J81" s="172"/>
      <c r="L81" s="172"/>
      <c r="N81" s="172"/>
      <c r="P81" s="172"/>
    </row>
    <row r="82" spans="6:16" x14ac:dyDescent="0.2">
      <c r="F82" s="172"/>
      <c r="H82" s="172"/>
      <c r="J82" s="172"/>
      <c r="L82" s="172"/>
      <c r="N82" s="172"/>
      <c r="P82" s="172"/>
    </row>
    <row r="83" spans="6:16" x14ac:dyDescent="0.2">
      <c r="F83" s="172"/>
      <c r="H83" s="172"/>
      <c r="J83" s="172"/>
      <c r="L83" s="172"/>
      <c r="N83" s="172"/>
      <c r="P83" s="172"/>
    </row>
    <row r="84" spans="6:16" x14ac:dyDescent="0.2">
      <c r="F84" s="172"/>
      <c r="H84" s="172"/>
      <c r="J84" s="172"/>
      <c r="L84" s="172"/>
      <c r="N84" s="172"/>
      <c r="P84" s="172"/>
    </row>
    <row r="85" spans="6:16" x14ac:dyDescent="0.2">
      <c r="F85" s="172"/>
      <c r="H85" s="172"/>
      <c r="J85" s="172"/>
      <c r="L85" s="172"/>
      <c r="N85" s="172"/>
      <c r="P85" s="172"/>
    </row>
    <row r="86" spans="6:16" x14ac:dyDescent="0.2">
      <c r="F86" s="172"/>
      <c r="H86" s="172"/>
      <c r="J86" s="172"/>
      <c r="L86" s="172"/>
      <c r="N86" s="172"/>
      <c r="P86" s="172"/>
    </row>
    <row r="87" spans="6:16" x14ac:dyDescent="0.2">
      <c r="F87" s="172"/>
      <c r="H87" s="172"/>
      <c r="J87" s="172"/>
      <c r="L87" s="172"/>
      <c r="N87" s="172"/>
      <c r="P87" s="172"/>
    </row>
    <row r="88" spans="6:16" x14ac:dyDescent="0.2">
      <c r="F88" s="172"/>
      <c r="H88" s="172"/>
      <c r="J88" s="172"/>
      <c r="L88" s="172"/>
      <c r="N88" s="172"/>
      <c r="P88" s="172"/>
    </row>
    <row r="89" spans="6:16" x14ac:dyDescent="0.2">
      <c r="F89" s="172"/>
      <c r="H89" s="172"/>
      <c r="J89" s="172"/>
      <c r="L89" s="172"/>
      <c r="N89" s="172"/>
      <c r="P89" s="172"/>
    </row>
    <row r="90" spans="6:16" x14ac:dyDescent="0.2">
      <c r="F90" s="172"/>
      <c r="H90" s="172"/>
      <c r="J90" s="172"/>
      <c r="L90" s="172"/>
      <c r="N90" s="172"/>
      <c r="P90" s="172"/>
    </row>
    <row r="91" spans="6:16" x14ac:dyDescent="0.2">
      <c r="F91" s="172"/>
      <c r="H91" s="172"/>
      <c r="J91" s="172"/>
      <c r="L91" s="172"/>
      <c r="N91" s="172"/>
      <c r="P91" s="172"/>
    </row>
    <row r="92" spans="6:16" x14ac:dyDescent="0.2">
      <c r="F92" s="172"/>
      <c r="H92" s="172"/>
      <c r="J92" s="172"/>
      <c r="L92" s="172"/>
      <c r="N92" s="172"/>
      <c r="P92" s="172"/>
    </row>
    <row r="93" spans="6:16" x14ac:dyDescent="0.2">
      <c r="F93" s="172"/>
      <c r="H93" s="172"/>
      <c r="J93" s="172"/>
      <c r="L93" s="172"/>
      <c r="N93" s="172"/>
      <c r="P93" s="172"/>
    </row>
    <row r="94" spans="6:16" x14ac:dyDescent="0.2">
      <c r="F94" s="172"/>
      <c r="H94" s="172"/>
      <c r="J94" s="172"/>
      <c r="L94" s="172"/>
      <c r="N94" s="172"/>
      <c r="P94" s="172"/>
    </row>
    <row r="95" spans="6:16" x14ac:dyDescent="0.2">
      <c r="F95" s="172"/>
      <c r="H95" s="172"/>
      <c r="J95" s="172"/>
      <c r="L95" s="172"/>
      <c r="N95" s="172"/>
      <c r="P95" s="172"/>
    </row>
    <row r="96" spans="6:16" x14ac:dyDescent="0.2">
      <c r="F96" s="172"/>
      <c r="H96" s="172"/>
      <c r="J96" s="172"/>
      <c r="L96" s="172"/>
      <c r="N96" s="172"/>
      <c r="P96" s="172"/>
    </row>
    <row r="97" spans="6:16" x14ac:dyDescent="0.2">
      <c r="F97" s="172"/>
      <c r="H97" s="172"/>
      <c r="J97" s="172"/>
      <c r="L97" s="172"/>
      <c r="N97" s="172"/>
      <c r="P97" s="172"/>
    </row>
    <row r="98" spans="6:16" x14ac:dyDescent="0.2">
      <c r="F98" s="172"/>
      <c r="H98" s="172"/>
      <c r="J98" s="172"/>
      <c r="L98" s="172"/>
      <c r="N98" s="172"/>
      <c r="P98" s="172"/>
    </row>
    <row r="99" spans="6:16" x14ac:dyDescent="0.2">
      <c r="F99" s="172"/>
      <c r="H99" s="172"/>
      <c r="J99" s="172"/>
      <c r="L99" s="172"/>
      <c r="N99" s="172"/>
      <c r="P99" s="172"/>
    </row>
    <row r="100" spans="6:16" x14ac:dyDescent="0.2">
      <c r="F100" s="172"/>
      <c r="H100" s="172"/>
      <c r="J100" s="172"/>
      <c r="L100" s="172"/>
      <c r="N100" s="172"/>
      <c r="P100" s="172"/>
    </row>
    <row r="101" spans="6:16" x14ac:dyDescent="0.2">
      <c r="F101" s="172"/>
      <c r="H101" s="172"/>
      <c r="J101" s="172"/>
      <c r="L101" s="172"/>
      <c r="N101" s="172"/>
      <c r="P101" s="172"/>
    </row>
    <row r="102" spans="6:16" x14ac:dyDescent="0.2">
      <c r="F102" s="172"/>
      <c r="H102" s="172"/>
      <c r="J102" s="172"/>
      <c r="L102" s="172"/>
      <c r="N102" s="172"/>
      <c r="P102" s="172"/>
    </row>
    <row r="103" spans="6:16" x14ac:dyDescent="0.2">
      <c r="F103" s="172"/>
      <c r="H103" s="172"/>
      <c r="J103" s="172"/>
      <c r="L103" s="172"/>
      <c r="N103" s="172"/>
      <c r="P103" s="172"/>
    </row>
    <row r="104" spans="6:16" x14ac:dyDescent="0.2">
      <c r="F104" s="172"/>
      <c r="H104" s="172"/>
      <c r="J104" s="172"/>
      <c r="L104" s="172"/>
      <c r="N104" s="172"/>
      <c r="P104" s="172"/>
    </row>
    <row r="105" spans="6:16" x14ac:dyDescent="0.2">
      <c r="F105" s="172"/>
      <c r="H105" s="172"/>
      <c r="J105" s="172"/>
      <c r="L105" s="172"/>
      <c r="N105" s="172"/>
      <c r="P105" s="172"/>
    </row>
    <row r="106" spans="6:16" x14ac:dyDescent="0.2">
      <c r="F106" s="172"/>
      <c r="H106" s="172"/>
      <c r="J106" s="172"/>
      <c r="L106" s="172"/>
      <c r="N106" s="172"/>
      <c r="P106" s="172"/>
    </row>
    <row r="107" spans="6:16" x14ac:dyDescent="0.2">
      <c r="F107" s="172"/>
      <c r="H107" s="172"/>
      <c r="J107" s="172"/>
      <c r="L107" s="172"/>
      <c r="N107" s="172"/>
      <c r="P107" s="172"/>
    </row>
    <row r="108" spans="6:16" x14ac:dyDescent="0.2">
      <c r="F108" s="172"/>
      <c r="H108" s="172"/>
      <c r="J108" s="172"/>
      <c r="L108" s="172"/>
      <c r="N108" s="172"/>
      <c r="P108" s="172"/>
    </row>
    <row r="109" spans="6:16" x14ac:dyDescent="0.2">
      <c r="F109" s="172"/>
      <c r="H109" s="172"/>
      <c r="J109" s="172"/>
      <c r="L109" s="172"/>
      <c r="N109" s="172"/>
      <c r="P109" s="172"/>
    </row>
    <row r="110" spans="6:16" x14ac:dyDescent="0.2">
      <c r="F110" s="172"/>
      <c r="H110" s="172"/>
      <c r="J110" s="172"/>
      <c r="L110" s="172"/>
      <c r="N110" s="172"/>
      <c r="P110" s="172"/>
    </row>
    <row r="111" spans="6:16" x14ac:dyDescent="0.2">
      <c r="F111" s="172"/>
      <c r="H111" s="172"/>
      <c r="J111" s="172"/>
      <c r="L111" s="172"/>
      <c r="N111" s="172"/>
      <c r="P111" s="172"/>
    </row>
    <row r="112" spans="6: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43" x14ac:dyDescent="0.2"/>
    <row r="144" x14ac:dyDescent="0.2"/>
    <row r="159" x14ac:dyDescent="0.2"/>
    <row r="169" x14ac:dyDescent="0.2"/>
    <row r="172" x14ac:dyDescent="0.2"/>
    <row r="173" x14ac:dyDescent="0.2"/>
    <row r="175" x14ac:dyDescent="0.2"/>
    <row r="176" x14ac:dyDescent="0.2"/>
    <row r="178" x14ac:dyDescent="0.2"/>
    <row r="180" x14ac:dyDescent="0.2"/>
    <row r="181" x14ac:dyDescent="0.2"/>
    <row r="182" x14ac:dyDescent="0.2"/>
    <row r="183" x14ac:dyDescent="0.2"/>
    <row r="186" x14ac:dyDescent="0.2"/>
    <row r="189" x14ac:dyDescent="0.2"/>
    <row r="191" x14ac:dyDescent="0.2"/>
    <row r="192" x14ac:dyDescent="0.2"/>
    <row r="207" x14ac:dyDescent="0.2"/>
    <row r="223" x14ac:dyDescent="0.2"/>
    <row r="237" x14ac:dyDescent="0.2"/>
    <row r="239" x14ac:dyDescent="0.2"/>
    <row r="240" x14ac:dyDescent="0.2"/>
    <row r="241" x14ac:dyDescent="0.2"/>
    <row r="242" x14ac:dyDescent="0.2"/>
  </sheetData>
  <sortState ref="B6:U33">
    <sortCondition ref="D6:D33"/>
  </sortState>
  <mergeCells count="1">
    <mergeCell ref="B1:O1"/>
  </mergeCells>
  <pageMargins left="0.7" right="0.7" top="0.75" bottom="0.75" header="0.3" footer="0.3"/>
  <pageSetup paperSize="9" scale="70"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3"/>
  <sheetViews>
    <sheetView topLeftCell="A3" workbookViewId="0">
      <selection activeCell="C11" sqref="C11"/>
    </sheetView>
  </sheetViews>
  <sheetFormatPr baseColWidth="10" defaultColWidth="0" defaultRowHeight="11.25" zeroHeight="1" x14ac:dyDescent="0.2"/>
  <cols>
    <col min="1" max="1" width="3.5703125" style="202" customWidth="1"/>
    <col min="2" max="2" width="29.140625" style="112" customWidth="1"/>
    <col min="3" max="3" width="19.5703125" style="112" customWidth="1"/>
    <col min="4" max="4" width="7.42578125" style="142" bestFit="1" customWidth="1"/>
    <col min="5" max="5" width="5.42578125" style="112" hidden="1" customWidth="1"/>
    <col min="6" max="6" width="4.7109375" style="143" customWidth="1"/>
    <col min="7" max="7" width="5.85546875" style="144" customWidth="1"/>
    <col min="8" max="8" width="3.85546875" style="143" bestFit="1" customWidth="1"/>
    <col min="9" max="9" width="6.5703125" style="144" customWidth="1"/>
    <col min="10" max="10" width="3.85546875" style="143" bestFit="1" customWidth="1"/>
    <col min="11" max="11" width="7.28515625" style="144" customWidth="1"/>
    <col min="12" max="12" width="3.85546875" style="143" bestFit="1" customWidth="1"/>
    <col min="13" max="13" width="6.5703125" style="142" customWidth="1"/>
    <col min="14" max="14" width="3.85546875" style="143" bestFit="1" customWidth="1"/>
    <col min="15" max="15" width="5.5703125" style="144" bestFit="1" customWidth="1"/>
    <col min="16" max="16" width="3.85546875" style="143" bestFit="1" customWidth="1"/>
    <col min="17" max="17" width="1.140625" style="112" customWidth="1"/>
    <col min="18" max="20" width="4.85546875" style="142" customWidth="1"/>
    <col min="21" max="21" width="3.85546875" style="112" customWidth="1"/>
    <col min="22" max="22" width="9.140625" style="112" hidden="1" customWidth="1"/>
    <col min="23" max="31" width="0" style="112" hidden="1" customWidth="1"/>
    <col min="32" max="16384" width="9.140625" style="112" hidden="1"/>
  </cols>
  <sheetData>
    <row r="1" spans="1:31" ht="36" customHeight="1" x14ac:dyDescent="0.25">
      <c r="A1" s="200"/>
      <c r="B1" s="204" t="s">
        <v>205</v>
      </c>
      <c r="C1" s="205"/>
      <c r="D1" s="205"/>
      <c r="E1" s="205"/>
      <c r="F1" s="205"/>
      <c r="G1" s="205"/>
      <c r="H1" s="205"/>
      <c r="I1" s="205"/>
      <c r="J1" s="205"/>
      <c r="K1" s="205"/>
      <c r="L1" s="205"/>
      <c r="M1" s="205"/>
      <c r="N1" s="205"/>
      <c r="O1" s="205"/>
      <c r="P1" s="109"/>
      <c r="Q1" s="110"/>
      <c r="R1" s="111"/>
      <c r="S1" s="111"/>
      <c r="T1" s="111"/>
    </row>
    <row r="2" spans="1:31" ht="6.75" customHeight="1" x14ac:dyDescent="0.25">
      <c r="A2" s="200"/>
      <c r="B2" s="168"/>
      <c r="C2" s="169"/>
      <c r="D2" s="169"/>
      <c r="E2" s="169"/>
      <c r="F2" s="169"/>
      <c r="G2" s="169"/>
      <c r="H2" s="169"/>
      <c r="I2" s="169"/>
      <c r="J2" s="169"/>
      <c r="K2" s="169"/>
      <c r="L2" s="169"/>
      <c r="M2" s="173"/>
      <c r="N2" s="169"/>
      <c r="O2" s="169"/>
      <c r="P2" s="147"/>
      <c r="Q2" s="134"/>
      <c r="R2" s="148"/>
      <c r="S2" s="148"/>
      <c r="T2" s="148"/>
    </row>
    <row r="3" spans="1:31" s="119" customFormat="1" ht="87" customHeight="1" x14ac:dyDescent="0.2">
      <c r="A3" s="200"/>
      <c r="B3" s="114" t="s">
        <v>130</v>
      </c>
      <c r="C3" s="115" t="s">
        <v>131</v>
      </c>
      <c r="D3" s="170" t="s">
        <v>132</v>
      </c>
      <c r="E3" s="116" t="s">
        <v>133</v>
      </c>
      <c r="F3" s="117" t="s">
        <v>69</v>
      </c>
      <c r="G3" s="116" t="s">
        <v>134</v>
      </c>
      <c r="H3" s="118" t="s">
        <v>69</v>
      </c>
      <c r="I3" s="116" t="s">
        <v>135</v>
      </c>
      <c r="J3" s="118" t="s">
        <v>69</v>
      </c>
      <c r="K3" s="116" t="s">
        <v>136</v>
      </c>
      <c r="L3" s="118" t="s">
        <v>69</v>
      </c>
      <c r="M3" s="174" t="s">
        <v>137</v>
      </c>
      <c r="N3" s="118" t="s">
        <v>69</v>
      </c>
      <c r="O3" s="116" t="s">
        <v>138</v>
      </c>
      <c r="P3" s="118" t="s">
        <v>69</v>
      </c>
      <c r="R3" s="120" t="s">
        <v>139</v>
      </c>
      <c r="S3" s="120" t="s">
        <v>140</v>
      </c>
      <c r="T3" s="120" t="s">
        <v>141</v>
      </c>
    </row>
    <row r="4" spans="1:31" s="119" customFormat="1" ht="42" x14ac:dyDescent="0.2">
      <c r="A4" s="201"/>
      <c r="B4" s="122"/>
      <c r="C4" s="123"/>
      <c r="D4" s="151" t="s">
        <v>227</v>
      </c>
      <c r="E4" s="123"/>
      <c r="F4" s="125"/>
      <c r="G4" s="123"/>
      <c r="H4" s="126"/>
      <c r="I4" s="123"/>
      <c r="J4" s="126"/>
      <c r="K4" s="123"/>
      <c r="L4" s="126"/>
      <c r="M4" s="124"/>
      <c r="N4" s="126"/>
      <c r="O4" s="123"/>
      <c r="P4" s="126"/>
      <c r="R4" s="124"/>
      <c r="S4" s="124"/>
      <c r="T4" s="124"/>
    </row>
    <row r="5" spans="1:31" ht="12.75" hidden="1" x14ac:dyDescent="0.2">
      <c r="A5" s="202" t="s">
        <v>143</v>
      </c>
      <c r="B5" s="129" t="s">
        <v>144</v>
      </c>
      <c r="C5" s="129"/>
      <c r="D5" s="176" t="s">
        <v>24</v>
      </c>
      <c r="E5" s="129">
        <f t="shared" ref="E5" si="0">IF(AND(D5&lt;&gt;"",D5&lt;&gt;"..."),1,0)</f>
        <v>0</v>
      </c>
      <c r="F5" s="130"/>
      <c r="G5" s="131"/>
      <c r="H5" s="130"/>
      <c r="I5" s="131"/>
      <c r="J5" s="130"/>
      <c r="K5" s="131"/>
      <c r="L5" s="130"/>
      <c r="M5" s="132"/>
      <c r="N5" s="130"/>
      <c r="O5" s="131"/>
      <c r="P5" s="130"/>
      <c r="Q5" s="127"/>
      <c r="R5" s="132"/>
      <c r="S5" s="132"/>
      <c r="T5" s="132"/>
      <c r="U5" s="127"/>
      <c r="V5" s="127"/>
      <c r="W5" s="127"/>
      <c r="AB5" s="127"/>
      <c r="AC5" s="127"/>
      <c r="AD5" s="127"/>
    </row>
    <row r="6" spans="1:31" s="134" customFormat="1" ht="21" customHeight="1" x14ac:dyDescent="0.25">
      <c r="A6" s="202">
        <v>1</v>
      </c>
      <c r="B6" s="175" t="s">
        <v>54</v>
      </c>
      <c r="C6" s="175" t="s">
        <v>54</v>
      </c>
      <c r="D6" s="194">
        <v>57.863</v>
      </c>
      <c r="E6" s="135"/>
      <c r="F6" s="171"/>
      <c r="G6" s="138"/>
      <c r="H6" s="137"/>
      <c r="I6" s="138"/>
      <c r="J6" s="137"/>
      <c r="K6" s="138"/>
      <c r="L6" s="137"/>
      <c r="M6" s="136"/>
      <c r="N6" s="137"/>
      <c r="O6" s="138"/>
      <c r="P6" s="137"/>
      <c r="Q6" s="135"/>
      <c r="R6" s="136"/>
      <c r="S6" s="136"/>
      <c r="T6" s="136"/>
      <c r="U6" s="127"/>
      <c r="V6" s="127"/>
      <c r="W6" s="127"/>
      <c r="X6" s="112"/>
      <c r="Y6" s="112"/>
      <c r="Z6" s="112"/>
      <c r="AA6" s="112"/>
      <c r="AB6" s="127"/>
      <c r="AC6" s="127"/>
      <c r="AD6" s="127"/>
      <c r="AE6" s="112"/>
    </row>
    <row r="7" spans="1:31" ht="12.75" x14ac:dyDescent="0.2">
      <c r="A7" s="202">
        <v>1</v>
      </c>
      <c r="B7" s="179" t="s">
        <v>174</v>
      </c>
      <c r="C7" s="179" t="s">
        <v>206</v>
      </c>
      <c r="D7" s="195">
        <v>100</v>
      </c>
      <c r="E7" s="179">
        <f t="shared" ref="E7:E30" si="1">IF(AND(D7&lt;&gt;"",D7&lt;&gt;"..."),1,0)</f>
        <v>1</v>
      </c>
      <c r="F7" s="180">
        <v>2011</v>
      </c>
      <c r="G7" s="181">
        <v>100</v>
      </c>
      <c r="H7" s="180">
        <v>2011</v>
      </c>
      <c r="I7" s="181"/>
      <c r="J7" s="180"/>
      <c r="K7" s="181">
        <v>52.5</v>
      </c>
      <c r="L7" s="180">
        <v>2011</v>
      </c>
      <c r="M7" s="183"/>
      <c r="N7" s="180"/>
      <c r="O7" s="181"/>
      <c r="P7" s="180"/>
      <c r="Q7" s="179"/>
      <c r="R7" s="183">
        <v>100</v>
      </c>
      <c r="S7" s="183"/>
      <c r="T7" s="183"/>
      <c r="U7" s="127"/>
      <c r="V7" s="127"/>
      <c r="W7" s="127"/>
      <c r="X7" s="134"/>
      <c r="Y7" s="134"/>
      <c r="Z7" s="134"/>
      <c r="AA7" s="134"/>
      <c r="AB7" s="127"/>
      <c r="AC7" s="127"/>
      <c r="AD7" s="127"/>
      <c r="AE7" s="134"/>
    </row>
    <row r="8" spans="1:31" ht="12.75" customHeight="1" x14ac:dyDescent="0.2">
      <c r="A8" s="202">
        <v>1</v>
      </c>
      <c r="B8" s="179" t="s">
        <v>175</v>
      </c>
      <c r="C8" s="179" t="s">
        <v>220</v>
      </c>
      <c r="D8" s="195">
        <v>1.4</v>
      </c>
      <c r="E8" s="179">
        <f t="shared" si="1"/>
        <v>1</v>
      </c>
      <c r="F8" s="180">
        <v>2003</v>
      </c>
      <c r="G8" s="181"/>
      <c r="H8" s="180"/>
      <c r="I8" s="181"/>
      <c r="J8" s="180"/>
      <c r="K8" s="181"/>
      <c r="L8" s="180"/>
      <c r="M8" s="183">
        <f>1.4*1393/1857</f>
        <v>1.050188476036618</v>
      </c>
      <c r="N8" s="180">
        <v>2003</v>
      </c>
      <c r="O8" s="181"/>
      <c r="P8" s="180"/>
      <c r="Q8" s="179"/>
      <c r="R8" s="183"/>
      <c r="S8" s="183"/>
      <c r="T8" s="183">
        <v>1.4</v>
      </c>
      <c r="U8" s="127"/>
      <c r="V8" s="127"/>
      <c r="W8" s="127"/>
      <c r="AB8" s="127"/>
      <c r="AC8" s="127"/>
      <c r="AD8" s="127"/>
    </row>
    <row r="9" spans="1:31" ht="12.75" x14ac:dyDescent="0.2">
      <c r="A9" s="202">
        <v>1</v>
      </c>
      <c r="B9" s="179" t="s">
        <v>176</v>
      </c>
      <c r="C9" s="179" t="s">
        <v>209</v>
      </c>
      <c r="D9" s="195">
        <v>100</v>
      </c>
      <c r="E9" s="179">
        <f t="shared" si="1"/>
        <v>1</v>
      </c>
      <c r="F9" s="180">
        <v>2010</v>
      </c>
      <c r="G9" s="181"/>
      <c r="H9" s="180"/>
      <c r="I9" s="181"/>
      <c r="J9" s="180"/>
      <c r="K9" s="181"/>
      <c r="L9" s="180"/>
      <c r="M9" s="183"/>
      <c r="N9" s="180"/>
      <c r="O9" s="181"/>
      <c r="P9" s="180"/>
      <c r="Q9" s="179"/>
      <c r="R9" s="183">
        <v>100</v>
      </c>
      <c r="S9" s="183"/>
      <c r="T9" s="183"/>
      <c r="U9" s="127"/>
      <c r="V9" s="127"/>
      <c r="W9" s="127"/>
      <c r="AB9" s="127"/>
      <c r="AC9" s="127"/>
      <c r="AD9" s="127"/>
    </row>
    <row r="10" spans="1:31" s="127" customFormat="1" ht="12.75" x14ac:dyDescent="0.2">
      <c r="A10" s="202">
        <v>1</v>
      </c>
      <c r="B10" s="179" t="s">
        <v>177</v>
      </c>
      <c r="C10" s="179" t="s">
        <v>212</v>
      </c>
      <c r="D10" s="195">
        <f>(0.35+3.168883+0.122829)/13.966*100</f>
        <v>26.075554919089218</v>
      </c>
      <c r="E10" s="179">
        <f t="shared" si="1"/>
        <v>1</v>
      </c>
      <c r="F10" s="180">
        <v>2009</v>
      </c>
      <c r="G10" s="181"/>
      <c r="H10" s="180"/>
      <c r="I10" s="181"/>
      <c r="J10" s="180"/>
      <c r="K10" s="181"/>
      <c r="L10" s="180"/>
      <c r="M10" s="183"/>
      <c r="N10" s="180"/>
      <c r="O10" s="181"/>
      <c r="P10" s="180"/>
      <c r="Q10" s="179"/>
      <c r="R10" s="183"/>
      <c r="S10" s="183"/>
      <c r="T10" s="183">
        <v>26.1</v>
      </c>
    </row>
    <row r="11" spans="1:31" s="127" customFormat="1" ht="12.75" x14ac:dyDescent="0.2">
      <c r="A11" s="202">
        <v>1</v>
      </c>
      <c r="B11" s="179" t="s">
        <v>178</v>
      </c>
      <c r="C11" s="179" t="s">
        <v>214</v>
      </c>
      <c r="D11" s="195">
        <f>1293.82/1334.74*100</f>
        <v>96.934234382726217</v>
      </c>
      <c r="E11" s="179">
        <f t="shared" si="1"/>
        <v>1</v>
      </c>
      <c r="F11" s="180">
        <v>2010</v>
      </c>
      <c r="G11" s="181">
        <v>96.9</v>
      </c>
      <c r="H11" s="180">
        <v>2010</v>
      </c>
      <c r="I11" s="181"/>
      <c r="J11" s="180"/>
      <c r="K11" s="181"/>
      <c r="L11" s="180"/>
      <c r="M11" s="183"/>
      <c r="N11" s="180"/>
      <c r="O11" s="181"/>
      <c r="P11" s="180"/>
      <c r="Q11" s="179"/>
      <c r="R11" s="183">
        <v>96.9</v>
      </c>
      <c r="S11" s="183"/>
      <c r="T11" s="183"/>
    </row>
    <row r="12" spans="1:31" s="127" customFormat="1" ht="12.75" x14ac:dyDescent="0.2">
      <c r="A12" s="202">
        <v>1</v>
      </c>
      <c r="B12" s="179" t="s">
        <v>20</v>
      </c>
      <c r="C12" s="179" t="s">
        <v>20</v>
      </c>
      <c r="D12" s="195">
        <f>4.6+7.9</f>
        <v>12.5</v>
      </c>
      <c r="E12" s="179">
        <f t="shared" si="1"/>
        <v>1</v>
      </c>
      <c r="F12" s="180">
        <v>2010</v>
      </c>
      <c r="G12" s="181"/>
      <c r="H12" s="180"/>
      <c r="I12" s="181" t="s">
        <v>179</v>
      </c>
      <c r="J12" s="180">
        <v>2010</v>
      </c>
      <c r="K12" s="181"/>
      <c r="L12" s="180"/>
      <c r="M12" s="183" t="s">
        <v>180</v>
      </c>
      <c r="N12" s="180">
        <v>2010</v>
      </c>
      <c r="O12" s="181"/>
      <c r="P12" s="180"/>
      <c r="Q12" s="179"/>
      <c r="R12" s="183"/>
      <c r="S12" s="183">
        <v>12.5</v>
      </c>
      <c r="T12" s="183"/>
      <c r="X12" s="112"/>
      <c r="Y12" s="112"/>
      <c r="Z12" s="112"/>
      <c r="AA12" s="112"/>
      <c r="AE12" s="112"/>
    </row>
    <row r="13" spans="1:31" s="127" customFormat="1" ht="12.75" x14ac:dyDescent="0.2">
      <c r="A13" s="202">
        <v>1</v>
      </c>
      <c r="B13" s="179" t="s">
        <v>181</v>
      </c>
      <c r="C13" s="179" t="s">
        <v>218</v>
      </c>
      <c r="D13" s="195">
        <v>59</v>
      </c>
      <c r="E13" s="179">
        <f t="shared" si="1"/>
        <v>1</v>
      </c>
      <c r="F13" s="180">
        <v>2010</v>
      </c>
      <c r="G13" s="181"/>
      <c r="H13" s="180"/>
      <c r="I13" s="181"/>
      <c r="J13" s="180"/>
      <c r="K13" s="181"/>
      <c r="L13" s="180"/>
      <c r="M13" s="183"/>
      <c r="N13" s="180"/>
      <c r="O13" s="181"/>
      <c r="P13" s="180"/>
      <c r="Q13" s="179"/>
      <c r="R13" s="183"/>
      <c r="S13" s="183"/>
      <c r="T13" s="183">
        <v>46.2</v>
      </c>
    </row>
    <row r="14" spans="1:31" ht="12" customHeight="1" x14ac:dyDescent="0.2">
      <c r="A14" s="202">
        <v>1</v>
      </c>
      <c r="B14" s="179" t="s">
        <v>182</v>
      </c>
      <c r="C14" s="179" t="s">
        <v>228</v>
      </c>
      <c r="D14" s="195">
        <v>90</v>
      </c>
      <c r="E14" s="179">
        <f t="shared" si="1"/>
        <v>1</v>
      </c>
      <c r="F14" s="180">
        <v>2005</v>
      </c>
      <c r="G14" s="181"/>
      <c r="H14" s="180"/>
      <c r="I14" s="181"/>
      <c r="J14" s="180"/>
      <c r="K14" s="181"/>
      <c r="L14" s="180"/>
      <c r="M14" s="183"/>
      <c r="N14" s="180"/>
      <c r="O14" s="181"/>
      <c r="P14" s="180"/>
      <c r="Q14" s="179"/>
      <c r="R14" s="183">
        <v>90</v>
      </c>
      <c r="S14" s="183"/>
      <c r="T14" s="183"/>
      <c r="U14" s="127"/>
      <c r="V14" s="127"/>
      <c r="W14" s="127"/>
      <c r="X14" s="127"/>
      <c r="Y14" s="127"/>
      <c r="Z14" s="127"/>
      <c r="AA14" s="127"/>
      <c r="AB14" s="127"/>
      <c r="AC14" s="127"/>
      <c r="AD14" s="127"/>
      <c r="AE14" s="127"/>
    </row>
    <row r="15" spans="1:31" s="127" customFormat="1" ht="12.75" x14ac:dyDescent="0.2">
      <c r="A15" s="202">
        <v>1</v>
      </c>
      <c r="B15" s="179" t="s">
        <v>183</v>
      </c>
      <c r="C15" s="179" t="s">
        <v>207</v>
      </c>
      <c r="D15" s="195">
        <v>100</v>
      </c>
      <c r="E15" s="179">
        <f t="shared" si="1"/>
        <v>1</v>
      </c>
      <c r="F15" s="180">
        <v>2010</v>
      </c>
      <c r="G15" s="181"/>
      <c r="H15" s="180"/>
      <c r="I15" s="181">
        <v>100</v>
      </c>
      <c r="J15" s="180">
        <v>2010</v>
      </c>
      <c r="K15" s="181"/>
      <c r="L15" s="180"/>
      <c r="M15" s="183"/>
      <c r="N15" s="180"/>
      <c r="O15" s="181"/>
      <c r="P15" s="180"/>
      <c r="Q15" s="179"/>
      <c r="R15" s="183"/>
      <c r="S15" s="183">
        <v>100</v>
      </c>
      <c r="T15" s="183"/>
    </row>
    <row r="16" spans="1:31" ht="12.75" customHeight="1" x14ac:dyDescent="0.2">
      <c r="A16" s="203">
        <v>1</v>
      </c>
      <c r="B16" s="179" t="s">
        <v>184</v>
      </c>
      <c r="C16" s="179" t="s">
        <v>208</v>
      </c>
      <c r="D16" s="195">
        <v>100</v>
      </c>
      <c r="E16" s="179">
        <f t="shared" si="1"/>
        <v>1</v>
      </c>
      <c r="F16" s="180">
        <v>2010</v>
      </c>
      <c r="G16" s="181"/>
      <c r="H16" s="180"/>
      <c r="I16" s="181">
        <v>100</v>
      </c>
      <c r="J16" s="180">
        <v>2010</v>
      </c>
      <c r="K16" s="181"/>
      <c r="L16" s="180"/>
      <c r="M16" s="183"/>
      <c r="N16" s="180"/>
      <c r="O16" s="181"/>
      <c r="P16" s="180"/>
      <c r="Q16" s="179"/>
      <c r="R16" s="183"/>
      <c r="S16" s="183">
        <v>100</v>
      </c>
      <c r="T16" s="183"/>
      <c r="U16" s="127"/>
      <c r="V16" s="127"/>
      <c r="W16" s="127"/>
      <c r="AB16" s="127"/>
      <c r="AC16" s="127"/>
      <c r="AD16" s="127"/>
    </row>
    <row r="17" spans="1:31" s="127" customFormat="1" ht="12.75" hidden="1" x14ac:dyDescent="0.2">
      <c r="A17" s="202" t="s">
        <v>143</v>
      </c>
      <c r="B17" s="179" t="s">
        <v>145</v>
      </c>
      <c r="C17" s="179" t="s">
        <v>145</v>
      </c>
      <c r="D17" s="195" t="s">
        <v>24</v>
      </c>
      <c r="E17" s="179">
        <f t="shared" si="1"/>
        <v>0</v>
      </c>
      <c r="F17" s="180"/>
      <c r="G17" s="181"/>
      <c r="H17" s="180"/>
      <c r="I17" s="181"/>
      <c r="J17" s="180"/>
      <c r="K17" s="181"/>
      <c r="L17" s="180"/>
      <c r="M17" s="183"/>
      <c r="N17" s="180"/>
      <c r="O17" s="181"/>
      <c r="P17" s="180"/>
      <c r="Q17" s="179"/>
      <c r="R17" s="183"/>
      <c r="S17" s="183"/>
      <c r="T17" s="183"/>
    </row>
    <row r="18" spans="1:31" s="127" customFormat="1" ht="12.75" x14ac:dyDescent="0.2">
      <c r="A18" s="202">
        <v>1</v>
      </c>
      <c r="B18" s="179" t="s">
        <v>185</v>
      </c>
      <c r="C18" s="179" t="s">
        <v>226</v>
      </c>
      <c r="D18" s="195">
        <v>11.6</v>
      </c>
      <c r="E18" s="179">
        <f t="shared" si="1"/>
        <v>1</v>
      </c>
      <c r="F18" s="180">
        <v>2009</v>
      </c>
      <c r="G18" s="181">
        <v>2.1</v>
      </c>
      <c r="H18" s="180">
        <v>2009</v>
      </c>
      <c r="I18" s="181">
        <v>8</v>
      </c>
      <c r="J18" s="180">
        <v>2009</v>
      </c>
      <c r="K18" s="181">
        <v>1.5</v>
      </c>
      <c r="L18" s="180">
        <v>2009</v>
      </c>
      <c r="M18" s="183"/>
      <c r="N18" s="180"/>
      <c r="O18" s="181"/>
      <c r="P18" s="180"/>
      <c r="Q18" s="179"/>
      <c r="R18" s="183">
        <v>2.1</v>
      </c>
      <c r="S18" s="183">
        <v>9.5</v>
      </c>
      <c r="T18" s="183"/>
      <c r="U18" s="112"/>
      <c r="V18" s="112"/>
      <c r="W18" s="112"/>
      <c r="X18" s="112"/>
      <c r="Y18" s="112"/>
      <c r="Z18" s="112"/>
      <c r="AA18" s="112"/>
      <c r="AB18" s="112"/>
      <c r="AC18" s="112"/>
      <c r="AD18" s="112"/>
      <c r="AE18" s="112"/>
    </row>
    <row r="19" spans="1:31" ht="12.75" x14ac:dyDescent="0.2">
      <c r="A19" s="202">
        <v>1</v>
      </c>
      <c r="B19" s="179" t="s">
        <v>186</v>
      </c>
      <c r="C19" s="179" t="s">
        <v>210</v>
      </c>
      <c r="D19" s="195">
        <v>100</v>
      </c>
      <c r="E19" s="179">
        <f t="shared" si="1"/>
        <v>1</v>
      </c>
      <c r="F19" s="180">
        <v>2010</v>
      </c>
      <c r="G19" s="181">
        <v>100</v>
      </c>
      <c r="H19" s="180">
        <v>2006</v>
      </c>
      <c r="I19" s="181"/>
      <c r="J19" s="180"/>
      <c r="K19" s="181"/>
      <c r="L19" s="180"/>
      <c r="M19" s="183"/>
      <c r="N19" s="180"/>
      <c r="O19" s="181"/>
      <c r="P19" s="180"/>
      <c r="Q19" s="179"/>
      <c r="R19" s="183">
        <v>100</v>
      </c>
      <c r="S19" s="183"/>
      <c r="T19" s="183"/>
      <c r="U19" s="127"/>
      <c r="V19" s="127"/>
      <c r="W19" s="127"/>
      <c r="X19" s="127"/>
      <c r="Y19" s="127"/>
      <c r="Z19" s="127"/>
      <c r="AA19" s="127"/>
      <c r="AB19" s="127"/>
      <c r="AC19" s="127"/>
      <c r="AD19" s="127"/>
      <c r="AE19" s="127"/>
    </row>
    <row r="20" spans="1:31" ht="12.75" hidden="1" x14ac:dyDescent="0.2">
      <c r="A20" s="202" t="s">
        <v>143</v>
      </c>
      <c r="B20" s="179" t="s">
        <v>146</v>
      </c>
      <c r="C20" s="179" t="s">
        <v>146</v>
      </c>
      <c r="D20" s="195" t="s">
        <v>24</v>
      </c>
      <c r="E20" s="179">
        <f t="shared" si="1"/>
        <v>0</v>
      </c>
      <c r="F20" s="180"/>
      <c r="G20" s="181"/>
      <c r="H20" s="180"/>
      <c r="I20" s="181"/>
      <c r="J20" s="180"/>
      <c r="K20" s="181"/>
      <c r="L20" s="180"/>
      <c r="M20" s="183"/>
      <c r="N20" s="180"/>
      <c r="O20" s="181"/>
      <c r="P20" s="180"/>
      <c r="Q20" s="179"/>
      <c r="R20" s="183"/>
      <c r="S20" s="183"/>
      <c r="T20" s="183"/>
      <c r="U20" s="127"/>
      <c r="V20" s="127"/>
      <c r="W20" s="127"/>
      <c r="AB20" s="127"/>
      <c r="AC20" s="127"/>
      <c r="AD20" s="127"/>
    </row>
    <row r="21" spans="1:31" s="127" customFormat="1" ht="12.75" x14ac:dyDescent="0.2">
      <c r="A21" s="202">
        <v>1</v>
      </c>
      <c r="B21" s="179" t="s">
        <v>187</v>
      </c>
      <c r="C21" s="179" t="s">
        <v>215</v>
      </c>
      <c r="D21" s="195">
        <v>30</v>
      </c>
      <c r="E21" s="179">
        <f t="shared" si="1"/>
        <v>1</v>
      </c>
      <c r="F21" s="180">
        <v>2011</v>
      </c>
      <c r="G21" s="181"/>
      <c r="H21" s="180"/>
      <c r="I21" s="181">
        <v>30</v>
      </c>
      <c r="J21" s="180">
        <v>2011</v>
      </c>
      <c r="K21" s="181"/>
      <c r="L21" s="180"/>
      <c r="M21" s="183"/>
      <c r="N21" s="180"/>
      <c r="O21" s="181"/>
      <c r="P21" s="180"/>
      <c r="Q21" s="179"/>
      <c r="R21" s="183"/>
      <c r="S21" s="183">
        <v>30</v>
      </c>
      <c r="T21" s="183"/>
    </row>
    <row r="22" spans="1:31" s="127" customFormat="1" ht="12.75" x14ac:dyDescent="0.2">
      <c r="A22" s="202">
        <v>1</v>
      </c>
      <c r="B22" s="179" t="s">
        <v>188</v>
      </c>
      <c r="C22" s="179" t="s">
        <v>216</v>
      </c>
      <c r="D22" s="195">
        <v>81.900000000000006</v>
      </c>
      <c r="E22" s="179">
        <f t="shared" si="1"/>
        <v>1</v>
      </c>
      <c r="F22" s="180">
        <v>2009</v>
      </c>
      <c r="G22" s="181"/>
      <c r="H22" s="180"/>
      <c r="I22" s="181">
        <v>81.900000000000006</v>
      </c>
      <c r="J22" s="180">
        <v>2009</v>
      </c>
      <c r="K22" s="181"/>
      <c r="L22" s="180"/>
      <c r="M22" s="183"/>
      <c r="N22" s="180"/>
      <c r="O22" s="181"/>
      <c r="P22" s="180"/>
      <c r="Q22" s="179"/>
      <c r="R22" s="183"/>
      <c r="S22" s="183">
        <v>81.900000000000006</v>
      </c>
      <c r="T22" s="183"/>
    </row>
    <row r="23" spans="1:31" ht="12.75" x14ac:dyDescent="0.2">
      <c r="A23" s="202">
        <v>1</v>
      </c>
      <c r="B23" s="179" t="s">
        <v>189</v>
      </c>
      <c r="C23" s="179" t="s">
        <v>211</v>
      </c>
      <c r="D23" s="195">
        <v>0.1</v>
      </c>
      <c r="E23" s="179">
        <f t="shared" si="1"/>
        <v>1</v>
      </c>
      <c r="F23" s="180">
        <v>2010</v>
      </c>
      <c r="G23" s="181"/>
      <c r="H23" s="180"/>
      <c r="I23" s="181"/>
      <c r="J23" s="180"/>
      <c r="K23" s="181"/>
      <c r="L23" s="180"/>
      <c r="M23" s="183">
        <v>0.13</v>
      </c>
      <c r="N23" s="180"/>
      <c r="O23" s="181"/>
      <c r="P23" s="180"/>
      <c r="Q23" s="179"/>
      <c r="R23" s="183"/>
      <c r="S23" s="183"/>
      <c r="T23" s="183">
        <v>0.1</v>
      </c>
      <c r="U23" s="127"/>
      <c r="V23" s="127"/>
      <c r="W23" s="127"/>
      <c r="X23" s="127"/>
      <c r="Y23" s="127"/>
      <c r="Z23" s="127"/>
      <c r="AA23" s="127"/>
      <c r="AB23" s="127"/>
      <c r="AC23" s="127"/>
      <c r="AD23" s="127"/>
      <c r="AE23" s="127"/>
    </row>
    <row r="24" spans="1:31" ht="12.75" x14ac:dyDescent="0.2">
      <c r="A24" s="202">
        <v>1</v>
      </c>
      <c r="B24" s="179" t="s">
        <v>6</v>
      </c>
      <c r="C24" s="179" t="s">
        <v>6</v>
      </c>
      <c r="D24" s="195">
        <v>100</v>
      </c>
      <c r="E24" s="179">
        <f t="shared" si="1"/>
        <v>1</v>
      </c>
      <c r="F24" s="180">
        <v>2011</v>
      </c>
      <c r="G24" s="181">
        <v>100</v>
      </c>
      <c r="H24" s="180">
        <v>2011</v>
      </c>
      <c r="I24" s="181"/>
      <c r="J24" s="180"/>
      <c r="K24" s="181">
        <v>30.8</v>
      </c>
      <c r="L24" s="180">
        <v>2011</v>
      </c>
      <c r="M24" s="183"/>
      <c r="N24" s="180"/>
      <c r="O24" s="181"/>
      <c r="P24" s="180"/>
      <c r="Q24" s="179"/>
      <c r="R24" s="183">
        <v>100</v>
      </c>
      <c r="S24" s="183"/>
      <c r="T24" s="183"/>
      <c r="U24" s="127"/>
      <c r="V24" s="127"/>
      <c r="W24" s="127"/>
      <c r="X24" s="127"/>
      <c r="Y24" s="127"/>
      <c r="Z24" s="127"/>
      <c r="AA24" s="127"/>
      <c r="AB24" s="127"/>
      <c r="AC24" s="127"/>
      <c r="AD24" s="127"/>
      <c r="AE24" s="127"/>
    </row>
    <row r="25" spans="1:31" s="127" customFormat="1" ht="10.5" customHeight="1" x14ac:dyDescent="0.2">
      <c r="A25" s="202">
        <v>1</v>
      </c>
      <c r="B25" s="179" t="s">
        <v>190</v>
      </c>
      <c r="C25" s="179" t="s">
        <v>213</v>
      </c>
      <c r="D25" s="195">
        <f>100-73.38</f>
        <v>26.620000000000005</v>
      </c>
      <c r="E25" s="179">
        <f t="shared" si="1"/>
        <v>1</v>
      </c>
      <c r="F25" s="180">
        <v>2009</v>
      </c>
      <c r="G25" s="181"/>
      <c r="H25" s="180"/>
      <c r="I25" s="181" t="s">
        <v>191</v>
      </c>
      <c r="J25" s="180">
        <v>2009</v>
      </c>
      <c r="K25" s="181"/>
      <c r="L25" s="180"/>
      <c r="M25" s="183"/>
      <c r="N25" s="180"/>
      <c r="O25" s="181">
        <v>17</v>
      </c>
      <c r="P25" s="180">
        <v>2009</v>
      </c>
      <c r="Q25" s="179"/>
      <c r="R25" s="183"/>
      <c r="S25" s="183"/>
      <c r="T25" s="183">
        <v>26.6</v>
      </c>
    </row>
    <row r="26" spans="1:31" ht="12.75" customHeight="1" x14ac:dyDescent="0.2">
      <c r="A26" s="202">
        <v>1</v>
      </c>
      <c r="B26" s="179" t="s">
        <v>192</v>
      </c>
      <c r="C26" s="179" t="s">
        <v>217</v>
      </c>
      <c r="D26" s="195">
        <v>82</v>
      </c>
      <c r="E26" s="179">
        <f t="shared" si="1"/>
        <v>1</v>
      </c>
      <c r="F26" s="180">
        <v>2009</v>
      </c>
      <c r="G26" s="181"/>
      <c r="H26" s="180"/>
      <c r="I26" s="181">
        <v>82</v>
      </c>
      <c r="J26" s="180">
        <v>2009</v>
      </c>
      <c r="K26" s="181"/>
      <c r="L26" s="180"/>
      <c r="M26" s="183">
        <f>2.94/16.37*100</f>
        <v>17.959682345754427</v>
      </c>
      <c r="N26" s="180">
        <v>2007</v>
      </c>
      <c r="O26" s="181"/>
      <c r="P26" s="180"/>
      <c r="Q26" s="179"/>
      <c r="R26" s="183"/>
      <c r="S26" s="183">
        <v>82</v>
      </c>
      <c r="T26" s="183"/>
      <c r="U26" s="127"/>
      <c r="V26" s="127"/>
      <c r="W26" s="127"/>
      <c r="AB26" s="127"/>
      <c r="AC26" s="127"/>
      <c r="AD26" s="127"/>
    </row>
    <row r="27" spans="1:31" s="127" customFormat="1" ht="12.75" x14ac:dyDescent="0.2">
      <c r="A27" s="202">
        <v>1</v>
      </c>
      <c r="B27" s="179" t="s">
        <v>193</v>
      </c>
      <c r="C27" s="179" t="s">
        <v>219</v>
      </c>
      <c r="D27" s="195">
        <v>100</v>
      </c>
      <c r="E27" s="179">
        <f t="shared" si="1"/>
        <v>1</v>
      </c>
      <c r="F27" s="180">
        <v>2010</v>
      </c>
      <c r="G27" s="181">
        <v>100</v>
      </c>
      <c r="H27" s="180">
        <v>2010</v>
      </c>
      <c r="I27" s="181"/>
      <c r="J27" s="180"/>
      <c r="K27" s="181"/>
      <c r="L27" s="180"/>
      <c r="M27" s="183"/>
      <c r="N27" s="180"/>
      <c r="O27" s="181"/>
      <c r="P27" s="180"/>
      <c r="Q27" s="179"/>
      <c r="R27" s="183">
        <v>100</v>
      </c>
      <c r="S27" s="183"/>
      <c r="T27" s="183"/>
      <c r="X27" s="112"/>
      <c r="Y27" s="112"/>
      <c r="Z27" s="112"/>
      <c r="AA27" s="112"/>
      <c r="AE27" s="112"/>
    </row>
    <row r="28" spans="1:31" s="127" customFormat="1" ht="12.75" x14ac:dyDescent="0.2">
      <c r="A28" s="202">
        <v>1</v>
      </c>
      <c r="B28" s="179" t="s">
        <v>194</v>
      </c>
      <c r="C28" s="179" t="s">
        <v>224</v>
      </c>
      <c r="D28" s="195">
        <v>100</v>
      </c>
      <c r="E28" s="179">
        <f t="shared" si="1"/>
        <v>1</v>
      </c>
      <c r="F28" s="180">
        <v>2010</v>
      </c>
      <c r="G28" s="181">
        <v>100</v>
      </c>
      <c r="H28" s="180">
        <v>2008</v>
      </c>
      <c r="I28" s="181"/>
      <c r="J28" s="180"/>
      <c r="K28" s="181"/>
      <c r="L28" s="180"/>
      <c r="M28" s="183" t="s">
        <v>195</v>
      </c>
      <c r="N28" s="180">
        <v>2007</v>
      </c>
      <c r="O28" s="181"/>
      <c r="P28" s="180"/>
      <c r="Q28" s="179"/>
      <c r="R28" s="183">
        <v>100</v>
      </c>
      <c r="S28" s="183"/>
      <c r="T28" s="183"/>
      <c r="X28" s="112"/>
      <c r="Y28" s="112"/>
      <c r="Z28" s="112"/>
      <c r="AA28" s="112"/>
      <c r="AE28" s="112"/>
    </row>
    <row r="29" spans="1:31" s="127" customFormat="1" ht="12.75" x14ac:dyDescent="0.2">
      <c r="A29" s="202">
        <v>1</v>
      </c>
      <c r="B29" s="179" t="s">
        <v>196</v>
      </c>
      <c r="C29" s="179" t="s">
        <v>223</v>
      </c>
      <c r="D29" s="195">
        <v>97.3</v>
      </c>
      <c r="E29" s="179">
        <f t="shared" si="1"/>
        <v>1</v>
      </c>
      <c r="F29" s="180">
        <v>2011</v>
      </c>
      <c r="G29" s="181">
        <v>75.099999999999994</v>
      </c>
      <c r="H29" s="180">
        <v>2011</v>
      </c>
      <c r="I29" s="181">
        <f>15.5+6.7</f>
        <v>22.2</v>
      </c>
      <c r="J29" s="180">
        <v>2011</v>
      </c>
      <c r="K29" s="181"/>
      <c r="L29" s="180"/>
      <c r="M29" s="183"/>
      <c r="N29" s="180"/>
      <c r="O29" s="181"/>
      <c r="P29" s="180"/>
      <c r="Q29" s="179"/>
      <c r="R29" s="183">
        <v>75.099999999999994</v>
      </c>
      <c r="S29" s="183">
        <v>22.2</v>
      </c>
      <c r="T29" s="183"/>
    </row>
    <row r="30" spans="1:31" ht="12.75" x14ac:dyDescent="0.2">
      <c r="A30" s="202">
        <v>1</v>
      </c>
      <c r="B30" s="179" t="s">
        <v>197</v>
      </c>
      <c r="C30" s="179" t="s">
        <v>222</v>
      </c>
      <c r="D30" s="195">
        <v>61</v>
      </c>
      <c r="E30" s="179">
        <f t="shared" si="1"/>
        <v>1</v>
      </c>
      <c r="F30" s="180">
        <v>2010</v>
      </c>
      <c r="G30" s="181"/>
      <c r="H30" s="180"/>
      <c r="I30" s="181"/>
      <c r="J30" s="180"/>
      <c r="K30" s="181"/>
      <c r="L30" s="180"/>
      <c r="M30" s="183"/>
      <c r="N30" s="180"/>
      <c r="O30" s="181"/>
      <c r="P30" s="180"/>
      <c r="Q30" s="179"/>
      <c r="R30" s="183"/>
      <c r="S30" s="183"/>
      <c r="T30" s="183">
        <v>61</v>
      </c>
      <c r="U30" s="127"/>
      <c r="V30" s="127"/>
      <c r="W30" s="127"/>
      <c r="AB30" s="127"/>
      <c r="AC30" s="127"/>
      <c r="AD30" s="127"/>
    </row>
    <row r="31" spans="1:31" ht="12.75" x14ac:dyDescent="0.2">
      <c r="B31" s="179"/>
      <c r="C31" s="179"/>
      <c r="D31" s="195"/>
      <c r="E31" s="179"/>
      <c r="F31" s="180"/>
      <c r="G31" s="181"/>
      <c r="H31" s="180"/>
      <c r="I31" s="181"/>
      <c r="J31" s="180"/>
      <c r="K31" s="181"/>
      <c r="L31" s="180"/>
      <c r="M31" s="183"/>
      <c r="N31" s="180"/>
      <c r="O31" s="181"/>
      <c r="P31" s="180"/>
      <c r="Q31" s="179"/>
      <c r="R31" s="183"/>
      <c r="S31" s="183"/>
      <c r="T31" s="183"/>
      <c r="U31" s="127"/>
      <c r="V31" s="127"/>
      <c r="W31" s="127"/>
      <c r="AB31" s="127"/>
      <c r="AC31" s="127"/>
      <c r="AD31" s="127"/>
    </row>
    <row r="32" spans="1:31" s="127" customFormat="1" ht="12.75" x14ac:dyDescent="0.2">
      <c r="A32" s="202">
        <v>2</v>
      </c>
      <c r="B32" s="179" t="s">
        <v>45</v>
      </c>
      <c r="C32" s="179" t="s">
        <v>45</v>
      </c>
      <c r="D32" s="195">
        <v>100</v>
      </c>
      <c r="E32" s="179">
        <f>IF(AND(D32&lt;&gt;"",D32&lt;&gt;"..."),1,0)</f>
        <v>1</v>
      </c>
      <c r="F32" s="180">
        <v>2010</v>
      </c>
      <c r="G32" s="181">
        <v>100</v>
      </c>
      <c r="H32" s="180">
        <v>2010</v>
      </c>
      <c r="I32" s="181"/>
      <c r="J32" s="180"/>
      <c r="K32" s="181"/>
      <c r="L32" s="180"/>
      <c r="M32" s="183"/>
      <c r="N32" s="180"/>
      <c r="O32" s="181"/>
      <c r="P32" s="180"/>
      <c r="Q32" s="179"/>
      <c r="R32" s="183">
        <v>100</v>
      </c>
      <c r="S32" s="183">
        <v>0</v>
      </c>
      <c r="T32" s="183"/>
      <c r="X32" s="112"/>
      <c r="Y32" s="112"/>
      <c r="Z32" s="112"/>
      <c r="AA32" s="112"/>
      <c r="AE32" s="112"/>
    </row>
    <row r="33" spans="1:31" ht="12.75" x14ac:dyDescent="0.2">
      <c r="A33" s="202">
        <v>2</v>
      </c>
      <c r="B33" s="179" t="s">
        <v>198</v>
      </c>
      <c r="C33" s="179" t="s">
        <v>221</v>
      </c>
      <c r="D33" s="195">
        <v>3</v>
      </c>
      <c r="E33" s="179">
        <f>IF(AND(D33&lt;&gt;"",D33&lt;&gt;"..."),1,0)</f>
        <v>1</v>
      </c>
      <c r="F33" s="180">
        <v>2009</v>
      </c>
      <c r="G33" s="185"/>
      <c r="H33" s="180"/>
      <c r="I33" s="185">
        <v>1</v>
      </c>
      <c r="J33" s="180">
        <v>2009</v>
      </c>
      <c r="K33" s="185"/>
      <c r="L33" s="180"/>
      <c r="M33" s="186"/>
      <c r="N33" s="180"/>
      <c r="O33" s="185"/>
      <c r="P33" s="180"/>
      <c r="Q33" s="184"/>
      <c r="R33" s="185"/>
      <c r="S33" s="185">
        <v>3</v>
      </c>
      <c r="T33" s="185"/>
      <c r="U33" s="127"/>
      <c r="V33" s="127"/>
      <c r="W33" s="127"/>
      <c r="X33" s="127"/>
      <c r="Y33" s="127"/>
      <c r="Z33" s="127"/>
      <c r="AA33" s="127"/>
      <c r="AB33" s="127"/>
      <c r="AC33" s="127"/>
      <c r="AD33" s="127"/>
      <c r="AE33" s="127"/>
    </row>
    <row r="34" spans="1:31" ht="12.75" x14ac:dyDescent="0.2">
      <c r="A34" s="202">
        <v>2</v>
      </c>
      <c r="B34" s="179" t="s">
        <v>199</v>
      </c>
      <c r="C34" s="179" t="s">
        <v>225</v>
      </c>
      <c r="D34" s="195">
        <v>100</v>
      </c>
      <c r="E34" s="179">
        <f>IF(AND(D34&lt;&gt;"",D34&lt;&gt;"..."),1,0)</f>
        <v>1</v>
      </c>
      <c r="F34" s="180">
        <v>2010</v>
      </c>
      <c r="G34" s="181">
        <v>100</v>
      </c>
      <c r="H34" s="180">
        <v>2010</v>
      </c>
      <c r="I34" s="181"/>
      <c r="J34" s="180"/>
      <c r="K34" s="181"/>
      <c r="L34" s="180"/>
      <c r="M34" s="183"/>
      <c r="N34" s="180"/>
      <c r="O34" s="181"/>
      <c r="P34" s="180"/>
      <c r="Q34" s="184"/>
      <c r="R34" s="183">
        <v>100</v>
      </c>
      <c r="S34" s="183"/>
      <c r="T34" s="183"/>
      <c r="U34" s="127"/>
      <c r="V34" s="127"/>
      <c r="W34" s="127"/>
      <c r="AB34" s="127"/>
      <c r="AC34" s="127"/>
      <c r="AD34" s="127"/>
    </row>
    <row r="35" spans="1:31" s="127" customFormat="1" ht="13.5" customHeight="1" x14ac:dyDescent="0.2">
      <c r="A35" s="202">
        <v>1</v>
      </c>
      <c r="B35" s="179" t="s">
        <v>44</v>
      </c>
      <c r="C35" s="179" t="s">
        <v>44</v>
      </c>
      <c r="D35" s="195" t="s">
        <v>24</v>
      </c>
      <c r="E35" s="179">
        <f t="shared" ref="E35" si="2">IF(AND(D35&lt;&gt;"",D35&lt;&gt;"..."),1,0)</f>
        <v>0</v>
      </c>
      <c r="F35" s="180"/>
      <c r="G35" s="181"/>
      <c r="H35" s="180"/>
      <c r="I35" s="181"/>
      <c r="J35" s="180"/>
      <c r="K35" s="181"/>
      <c r="L35" s="180"/>
      <c r="M35" s="183"/>
      <c r="N35" s="180"/>
      <c r="O35" s="181"/>
      <c r="P35" s="180"/>
      <c r="Q35" s="179"/>
      <c r="R35" s="183"/>
      <c r="S35" s="183"/>
      <c r="T35" s="183"/>
      <c r="X35" s="112"/>
      <c r="Y35" s="112"/>
      <c r="Z35" s="112"/>
      <c r="AA35" s="112"/>
      <c r="AE35" s="112"/>
    </row>
    <row r="36" spans="1:31" s="135" customFormat="1" ht="12.75" x14ac:dyDescent="0.2">
      <c r="A36" s="202">
        <v>1</v>
      </c>
      <c r="B36" s="135" t="s">
        <v>36</v>
      </c>
      <c r="C36" s="135" t="s">
        <v>36</v>
      </c>
      <c r="D36" s="195" t="s">
        <v>24</v>
      </c>
      <c r="F36" s="171"/>
      <c r="G36" s="138"/>
      <c r="H36" s="171"/>
      <c r="I36" s="138"/>
      <c r="J36" s="171"/>
      <c r="K36" s="138"/>
      <c r="L36" s="171"/>
      <c r="M36" s="136"/>
      <c r="N36" s="171"/>
      <c r="O36" s="138"/>
      <c r="P36" s="171"/>
      <c r="R36" s="136"/>
      <c r="S36" s="136"/>
      <c r="T36" s="136"/>
      <c r="U36" s="127"/>
      <c r="V36" s="127"/>
      <c r="W36" s="127"/>
      <c r="X36" s="127"/>
      <c r="Y36" s="127"/>
      <c r="Z36" s="127"/>
      <c r="AA36" s="127"/>
      <c r="AB36" s="127"/>
      <c r="AC36" s="127"/>
      <c r="AD36" s="127"/>
      <c r="AE36" s="127"/>
    </row>
    <row r="37" spans="1:31" s="134" customFormat="1" ht="13.5" customHeight="1" x14ac:dyDescent="0.2">
      <c r="A37" s="202">
        <v>1</v>
      </c>
      <c r="B37" s="135" t="s">
        <v>68</v>
      </c>
      <c r="C37" s="135" t="s">
        <v>68</v>
      </c>
      <c r="D37" s="195" t="s">
        <v>24</v>
      </c>
      <c r="E37" s="135"/>
      <c r="F37" s="171"/>
      <c r="G37" s="138"/>
      <c r="H37" s="171"/>
      <c r="I37" s="138"/>
      <c r="J37" s="171"/>
      <c r="K37" s="138"/>
      <c r="L37" s="171"/>
      <c r="M37" s="136"/>
      <c r="N37" s="171"/>
      <c r="O37" s="138"/>
      <c r="P37" s="171"/>
      <c r="Q37" s="135"/>
      <c r="R37" s="136"/>
      <c r="S37" s="136"/>
      <c r="T37" s="136"/>
      <c r="U37" s="127"/>
      <c r="V37" s="127"/>
      <c r="W37" s="127"/>
      <c r="X37" s="112"/>
      <c r="Y37" s="112"/>
      <c r="Z37" s="112"/>
      <c r="AA37" s="112"/>
      <c r="AB37" s="127"/>
      <c r="AC37" s="127"/>
      <c r="AD37" s="127"/>
      <c r="AE37" s="112"/>
    </row>
    <row r="38" spans="1:31" s="134" customFormat="1" ht="13.5" customHeight="1" x14ac:dyDescent="0.2">
      <c r="A38" s="202">
        <v>2</v>
      </c>
      <c r="B38" s="134" t="s">
        <v>46</v>
      </c>
      <c r="C38" s="134" t="s">
        <v>46</v>
      </c>
      <c r="D38" s="195" t="s">
        <v>24</v>
      </c>
      <c r="F38" s="171"/>
      <c r="G38" s="150"/>
      <c r="H38" s="171"/>
      <c r="I38" s="150"/>
      <c r="J38" s="171"/>
      <c r="K38" s="150"/>
      <c r="L38" s="171"/>
      <c r="M38" s="149"/>
      <c r="N38" s="171"/>
      <c r="O38" s="150"/>
      <c r="P38" s="171"/>
      <c r="R38" s="149"/>
      <c r="S38" s="149"/>
      <c r="T38" s="149"/>
      <c r="U38" s="112"/>
      <c r="V38" s="112"/>
      <c r="W38" s="112"/>
      <c r="X38" s="112"/>
      <c r="Y38" s="112"/>
      <c r="Z38" s="112"/>
      <c r="AA38" s="112"/>
      <c r="AB38" s="112"/>
      <c r="AC38" s="112"/>
      <c r="AD38" s="112"/>
      <c r="AE38" s="112"/>
    </row>
    <row r="39" spans="1:31" ht="12.75" x14ac:dyDescent="0.2">
      <c r="A39" s="202">
        <v>2</v>
      </c>
      <c r="B39" s="134" t="s">
        <v>47</v>
      </c>
      <c r="C39" s="134" t="s">
        <v>47</v>
      </c>
      <c r="D39" s="195" t="s">
        <v>24</v>
      </c>
      <c r="E39" s="134"/>
      <c r="F39" s="171"/>
      <c r="G39" s="150"/>
      <c r="H39" s="171"/>
      <c r="I39" s="150"/>
      <c r="J39" s="171"/>
      <c r="K39" s="150"/>
      <c r="L39" s="171"/>
      <c r="M39" s="149"/>
      <c r="N39" s="171"/>
      <c r="O39" s="150"/>
      <c r="P39" s="171"/>
      <c r="Q39" s="134"/>
      <c r="R39" s="149"/>
      <c r="S39" s="149"/>
      <c r="T39" s="149"/>
      <c r="U39" s="127"/>
      <c r="V39" s="127"/>
      <c r="W39" s="127"/>
      <c r="AB39" s="127"/>
      <c r="AC39" s="127"/>
      <c r="AD39" s="127"/>
    </row>
    <row r="40" spans="1:31" ht="12.75" x14ac:dyDescent="0.2">
      <c r="A40" s="202">
        <v>2</v>
      </c>
      <c r="B40" s="187" t="s">
        <v>172</v>
      </c>
      <c r="C40" s="187" t="s">
        <v>172</v>
      </c>
      <c r="D40" s="195" t="s">
        <v>24</v>
      </c>
      <c r="E40" s="184"/>
      <c r="F40" s="180"/>
      <c r="G40" s="185"/>
      <c r="H40" s="180"/>
      <c r="I40" s="185"/>
      <c r="J40" s="180"/>
      <c r="K40" s="185"/>
      <c r="L40" s="180"/>
      <c r="M40" s="186"/>
      <c r="N40" s="180"/>
      <c r="O40" s="185"/>
      <c r="P40" s="180"/>
      <c r="Q40" s="184"/>
      <c r="R40" s="185"/>
      <c r="S40" s="185"/>
      <c r="T40" s="185"/>
    </row>
    <row r="41" spans="1:31" ht="12.75" x14ac:dyDescent="0.2">
      <c r="A41" s="202">
        <v>2</v>
      </c>
      <c r="B41" s="184" t="s">
        <v>51</v>
      </c>
      <c r="C41" s="184" t="s">
        <v>51</v>
      </c>
      <c r="D41" s="195" t="s">
        <v>24</v>
      </c>
      <c r="E41" s="184"/>
      <c r="F41" s="180"/>
      <c r="G41" s="185"/>
      <c r="H41" s="180"/>
      <c r="I41" s="185"/>
      <c r="J41" s="180"/>
      <c r="K41" s="185"/>
      <c r="L41" s="180"/>
      <c r="M41" s="186"/>
      <c r="N41" s="180"/>
      <c r="O41" s="185"/>
      <c r="P41" s="180"/>
      <c r="Q41" s="184"/>
      <c r="R41" s="185"/>
      <c r="S41" s="185"/>
      <c r="T41" s="185"/>
    </row>
    <row r="42" spans="1:31" ht="12.75" x14ac:dyDescent="0.2">
      <c r="A42" s="202">
        <v>2</v>
      </c>
      <c r="B42" s="184" t="s">
        <v>49</v>
      </c>
      <c r="C42" s="184" t="s">
        <v>49</v>
      </c>
      <c r="D42" s="195" t="s">
        <v>24</v>
      </c>
      <c r="E42" s="184"/>
      <c r="F42" s="180"/>
      <c r="G42" s="185"/>
      <c r="H42" s="180"/>
      <c r="I42" s="185"/>
      <c r="J42" s="180"/>
      <c r="K42" s="185"/>
      <c r="L42" s="180"/>
      <c r="M42" s="186"/>
      <c r="N42" s="180"/>
      <c r="O42" s="185"/>
      <c r="P42" s="180"/>
      <c r="Q42" s="184"/>
      <c r="R42" s="185"/>
      <c r="S42" s="185"/>
      <c r="T42" s="185"/>
    </row>
    <row r="43" spans="1:31" ht="12.75" x14ac:dyDescent="0.2">
      <c r="A43" s="202">
        <v>1</v>
      </c>
      <c r="B43" s="179" t="s">
        <v>40</v>
      </c>
      <c r="C43" s="179" t="s">
        <v>40</v>
      </c>
      <c r="D43" s="196" t="s">
        <v>142</v>
      </c>
      <c r="E43" s="179">
        <f>IF(AND(D43&lt;&gt;"",D43&lt;&gt;"..."),1,0)</f>
        <v>1</v>
      </c>
      <c r="F43" s="180"/>
      <c r="G43" s="181"/>
      <c r="H43" s="182"/>
      <c r="I43" s="181"/>
      <c r="J43" s="182"/>
      <c r="K43" s="181"/>
      <c r="L43" s="182"/>
      <c r="M43" s="183"/>
      <c r="N43" s="182"/>
      <c r="O43" s="181"/>
      <c r="P43" s="182"/>
      <c r="Q43" s="179"/>
      <c r="R43" s="183"/>
      <c r="S43" s="183"/>
      <c r="T43" s="183"/>
      <c r="U43" s="127"/>
      <c r="V43" s="127"/>
      <c r="W43" s="127"/>
      <c r="AB43" s="127"/>
      <c r="AC43" s="127"/>
      <c r="AD43" s="127"/>
    </row>
    <row r="44" spans="1:31" ht="12.75" x14ac:dyDescent="0.2">
      <c r="B44" s="179"/>
      <c r="C44" s="179"/>
      <c r="D44" s="199"/>
      <c r="E44" s="179"/>
      <c r="F44" s="180"/>
      <c r="G44" s="181"/>
      <c r="H44" s="180"/>
      <c r="I44" s="181"/>
      <c r="J44" s="180"/>
      <c r="K44" s="181"/>
      <c r="L44" s="180"/>
      <c r="M44" s="183"/>
      <c r="N44" s="180"/>
      <c r="O44" s="181"/>
      <c r="P44" s="180"/>
      <c r="Q44" s="179"/>
      <c r="R44" s="183"/>
      <c r="S44" s="183"/>
      <c r="T44" s="183"/>
      <c r="U44" s="127"/>
      <c r="V44" s="127"/>
      <c r="W44" s="127"/>
      <c r="X44" s="135"/>
      <c r="Y44" s="135"/>
      <c r="Z44" s="135"/>
      <c r="AA44" s="135"/>
      <c r="AB44" s="127"/>
      <c r="AC44" s="127"/>
      <c r="AD44" s="127"/>
      <c r="AE44" s="135"/>
    </row>
    <row r="45" spans="1:31" ht="5.25" customHeight="1" x14ac:dyDescent="0.2">
      <c r="B45" s="188"/>
      <c r="C45" s="188"/>
      <c r="D45" s="193"/>
      <c r="E45" s="188"/>
      <c r="F45" s="189"/>
      <c r="G45" s="190"/>
      <c r="H45" s="189"/>
      <c r="I45" s="190"/>
      <c r="J45" s="189"/>
      <c r="K45" s="190"/>
      <c r="L45" s="189"/>
      <c r="M45" s="191"/>
      <c r="N45" s="189"/>
      <c r="O45" s="190"/>
      <c r="P45" s="189"/>
      <c r="Q45" s="188"/>
      <c r="R45" s="192"/>
      <c r="S45" s="192"/>
      <c r="T45" s="192"/>
    </row>
    <row r="46" spans="1:31" ht="12.75" x14ac:dyDescent="0.2">
      <c r="D46" s="178"/>
      <c r="F46" s="172"/>
      <c r="H46" s="172"/>
      <c r="J46" s="172"/>
      <c r="L46" s="172"/>
      <c r="N46" s="172"/>
      <c r="P46" s="172"/>
      <c r="R46" s="145"/>
      <c r="S46" s="145"/>
      <c r="T46" s="145"/>
    </row>
    <row r="47" spans="1:31" ht="12.75" x14ac:dyDescent="0.2">
      <c r="D47" s="178"/>
      <c r="F47" s="172"/>
      <c r="H47" s="172"/>
      <c r="J47" s="172"/>
      <c r="L47" s="172"/>
      <c r="N47" s="172"/>
      <c r="P47" s="172"/>
    </row>
    <row r="48" spans="1:31" ht="12.75" x14ac:dyDescent="0.2">
      <c r="D48" s="178"/>
      <c r="F48" s="172"/>
      <c r="H48" s="172"/>
      <c r="J48" s="172"/>
      <c r="L48" s="172"/>
      <c r="N48" s="172"/>
      <c r="P48" s="172"/>
    </row>
    <row r="49" spans="4:16" ht="12.75" x14ac:dyDescent="0.2">
      <c r="D49" s="178"/>
      <c r="F49" s="172"/>
      <c r="H49" s="172"/>
      <c r="J49" s="172"/>
      <c r="L49" s="172"/>
      <c r="N49" s="172"/>
      <c r="P49" s="172"/>
    </row>
    <row r="50" spans="4:16" ht="12.75" x14ac:dyDescent="0.2">
      <c r="D50" s="178"/>
      <c r="F50" s="172"/>
      <c r="H50" s="172"/>
      <c r="J50" s="172"/>
      <c r="L50" s="172"/>
      <c r="N50" s="172"/>
      <c r="P50" s="172"/>
    </row>
    <row r="51" spans="4:16" ht="12.75" x14ac:dyDescent="0.2">
      <c r="D51" s="178"/>
      <c r="F51" s="172"/>
      <c r="H51" s="172"/>
      <c r="J51" s="172"/>
      <c r="L51" s="172"/>
      <c r="N51" s="172"/>
      <c r="P51" s="172"/>
    </row>
    <row r="52" spans="4:16" ht="12.75" x14ac:dyDescent="0.2">
      <c r="D52" s="178"/>
      <c r="F52" s="172"/>
      <c r="H52" s="172"/>
      <c r="J52" s="172"/>
      <c r="L52" s="172"/>
      <c r="N52" s="172"/>
      <c r="P52" s="172"/>
    </row>
    <row r="53" spans="4:16" ht="12.75" x14ac:dyDescent="0.2">
      <c r="D53" s="178"/>
      <c r="F53" s="172"/>
      <c r="G53" s="146"/>
      <c r="H53" s="172"/>
      <c r="J53" s="172"/>
      <c r="L53" s="172"/>
      <c r="N53" s="172"/>
      <c r="P53" s="172"/>
    </row>
    <row r="54" spans="4:16" ht="12.75" x14ac:dyDescent="0.2">
      <c r="D54" s="178"/>
      <c r="F54" s="172"/>
      <c r="H54" s="172"/>
      <c r="J54" s="172"/>
      <c r="L54" s="172"/>
      <c r="N54" s="172"/>
      <c r="P54" s="172"/>
    </row>
    <row r="55" spans="4:16" ht="12.75" x14ac:dyDescent="0.2">
      <c r="D55" s="178"/>
      <c r="F55" s="172"/>
      <c r="H55" s="172"/>
      <c r="J55" s="172"/>
      <c r="L55" s="172"/>
      <c r="N55" s="172"/>
      <c r="P55" s="172"/>
    </row>
    <row r="56" spans="4:16" ht="12.75" x14ac:dyDescent="0.2">
      <c r="D56" s="178"/>
      <c r="F56" s="172"/>
      <c r="H56" s="172"/>
      <c r="J56" s="172"/>
      <c r="L56" s="172"/>
      <c r="N56" s="172"/>
      <c r="P56" s="172"/>
    </row>
    <row r="57" spans="4:16" ht="12.75" x14ac:dyDescent="0.2">
      <c r="D57" s="178"/>
      <c r="F57" s="172"/>
      <c r="H57" s="172"/>
      <c r="J57" s="172"/>
      <c r="L57" s="172"/>
      <c r="N57" s="172"/>
      <c r="P57" s="172"/>
    </row>
    <row r="58" spans="4:16" ht="12.75" x14ac:dyDescent="0.2">
      <c r="D58" s="178"/>
      <c r="F58" s="172"/>
      <c r="H58" s="172"/>
      <c r="J58" s="172"/>
      <c r="L58" s="172"/>
      <c r="N58" s="172"/>
      <c r="P58" s="172"/>
    </row>
    <row r="59" spans="4:16" ht="12.75" x14ac:dyDescent="0.2">
      <c r="D59" s="178"/>
      <c r="F59" s="172"/>
      <c r="H59" s="172"/>
      <c r="J59" s="172"/>
      <c r="L59" s="172"/>
      <c r="N59" s="172"/>
      <c r="P59" s="172"/>
    </row>
    <row r="60" spans="4:16" ht="12.75" x14ac:dyDescent="0.2">
      <c r="D60" s="178"/>
      <c r="F60" s="172"/>
      <c r="H60" s="172"/>
      <c r="J60" s="172"/>
      <c r="L60" s="172"/>
      <c r="N60" s="172"/>
      <c r="P60" s="172"/>
    </row>
    <row r="61" spans="4:16" ht="12.75" x14ac:dyDescent="0.2">
      <c r="D61" s="178"/>
      <c r="F61" s="172"/>
      <c r="H61" s="172"/>
      <c r="J61" s="172"/>
      <c r="L61" s="172"/>
      <c r="N61" s="172"/>
      <c r="P61" s="172"/>
    </row>
    <row r="62" spans="4:16" ht="12.75" x14ac:dyDescent="0.2">
      <c r="D62" s="178"/>
      <c r="F62" s="172"/>
      <c r="H62" s="172"/>
      <c r="J62" s="172"/>
      <c r="L62" s="172"/>
      <c r="N62" s="172"/>
      <c r="P62" s="172"/>
    </row>
    <row r="63" spans="4:16" ht="12.75" x14ac:dyDescent="0.2">
      <c r="D63" s="178"/>
      <c r="F63" s="172"/>
      <c r="H63" s="172"/>
      <c r="J63" s="172"/>
      <c r="L63" s="172"/>
      <c r="N63" s="172"/>
      <c r="P63" s="172"/>
    </row>
    <row r="64" spans="4:16" ht="12.75" x14ac:dyDescent="0.2">
      <c r="D64" s="178"/>
      <c r="F64" s="172"/>
      <c r="H64" s="172"/>
      <c r="J64" s="172"/>
      <c r="L64" s="172"/>
      <c r="N64" s="172"/>
      <c r="P64" s="172"/>
    </row>
    <row r="65" spans="4:16" ht="12.75" x14ac:dyDescent="0.2">
      <c r="D65" s="178"/>
      <c r="F65" s="172"/>
      <c r="H65" s="172"/>
      <c r="J65" s="172"/>
      <c r="L65" s="172"/>
      <c r="N65" s="172"/>
      <c r="P65" s="172"/>
    </row>
    <row r="66" spans="4:16" ht="12.75" x14ac:dyDescent="0.2">
      <c r="D66" s="178"/>
      <c r="F66" s="172"/>
      <c r="H66" s="172"/>
      <c r="J66" s="172"/>
      <c r="L66" s="172"/>
      <c r="N66" s="172"/>
      <c r="P66" s="172"/>
    </row>
    <row r="67" spans="4:16" ht="12.75" x14ac:dyDescent="0.2">
      <c r="D67" s="178"/>
      <c r="F67" s="172"/>
      <c r="H67" s="172"/>
      <c r="J67" s="172"/>
      <c r="L67" s="172"/>
      <c r="N67" s="172"/>
      <c r="P67" s="172"/>
    </row>
    <row r="68" spans="4:16" ht="12.75" x14ac:dyDescent="0.2">
      <c r="D68" s="178"/>
      <c r="F68" s="172"/>
      <c r="H68" s="172"/>
      <c r="J68" s="172"/>
      <c r="L68" s="172"/>
      <c r="N68" s="172"/>
      <c r="P68" s="172"/>
    </row>
    <row r="69" spans="4:16" ht="12.75" x14ac:dyDescent="0.2">
      <c r="D69" s="178"/>
      <c r="F69" s="172"/>
      <c r="H69" s="172"/>
      <c r="J69" s="172"/>
      <c r="L69" s="172"/>
      <c r="N69" s="172"/>
      <c r="P69" s="172"/>
    </row>
    <row r="70" spans="4:16" ht="12.75" x14ac:dyDescent="0.2">
      <c r="D70" s="178"/>
      <c r="F70" s="172"/>
      <c r="H70" s="172"/>
      <c r="J70" s="172"/>
      <c r="L70" s="172"/>
      <c r="N70" s="172"/>
      <c r="P70" s="172"/>
    </row>
    <row r="71" spans="4:16" ht="12.75" x14ac:dyDescent="0.2">
      <c r="D71" s="178"/>
      <c r="F71" s="172"/>
      <c r="H71" s="172"/>
      <c r="J71" s="172"/>
      <c r="L71" s="172"/>
      <c r="N71" s="172"/>
      <c r="P71" s="172"/>
    </row>
    <row r="72" spans="4:16" ht="12.75" x14ac:dyDescent="0.2">
      <c r="D72" s="178"/>
      <c r="F72" s="172"/>
      <c r="H72" s="172"/>
      <c r="J72" s="172"/>
      <c r="L72" s="172"/>
      <c r="N72" s="172"/>
      <c r="P72" s="172"/>
    </row>
    <row r="73" spans="4:16" ht="12.75" x14ac:dyDescent="0.2">
      <c r="D73" s="178"/>
      <c r="F73" s="172"/>
      <c r="H73" s="172"/>
      <c r="J73" s="172"/>
      <c r="L73" s="172"/>
      <c r="N73" s="172"/>
      <c r="P73" s="172"/>
    </row>
    <row r="74" spans="4:16" ht="12.75" x14ac:dyDescent="0.2">
      <c r="D74" s="178"/>
      <c r="F74" s="172"/>
      <c r="H74" s="172"/>
      <c r="J74" s="172"/>
      <c r="L74" s="172"/>
      <c r="N74" s="172"/>
      <c r="P74" s="172"/>
    </row>
    <row r="75" spans="4:16" x14ac:dyDescent="0.2">
      <c r="F75" s="172"/>
      <c r="H75" s="172"/>
      <c r="J75" s="172"/>
      <c r="L75" s="172"/>
      <c r="N75" s="172"/>
      <c r="P75" s="172"/>
    </row>
    <row r="76" spans="4:16" x14ac:dyDescent="0.2">
      <c r="F76" s="172"/>
      <c r="H76" s="172"/>
      <c r="J76" s="172"/>
      <c r="L76" s="172"/>
      <c r="N76" s="172"/>
      <c r="P76" s="172"/>
    </row>
    <row r="77" spans="4:16" x14ac:dyDescent="0.2">
      <c r="F77" s="172"/>
      <c r="H77" s="172"/>
      <c r="J77" s="172"/>
      <c r="L77" s="172"/>
      <c r="N77" s="172"/>
      <c r="P77" s="172"/>
    </row>
    <row r="78" spans="4:16" x14ac:dyDescent="0.2">
      <c r="F78" s="172"/>
      <c r="H78" s="172"/>
      <c r="J78" s="172"/>
      <c r="L78" s="172"/>
      <c r="N78" s="172"/>
      <c r="P78" s="172"/>
    </row>
    <row r="79" spans="4:16" x14ac:dyDescent="0.2">
      <c r="F79" s="172"/>
      <c r="H79" s="172"/>
      <c r="J79" s="172"/>
      <c r="L79" s="172"/>
      <c r="N79" s="172"/>
      <c r="P79" s="172"/>
    </row>
    <row r="80" spans="4:16" x14ac:dyDescent="0.2">
      <c r="F80" s="172"/>
      <c r="H80" s="172"/>
      <c r="J80" s="172"/>
      <c r="L80" s="172"/>
      <c r="N80" s="172"/>
      <c r="P80" s="172"/>
    </row>
    <row r="81" spans="6:16" x14ac:dyDescent="0.2">
      <c r="F81" s="172"/>
      <c r="H81" s="172"/>
      <c r="J81" s="172"/>
      <c r="L81" s="172"/>
      <c r="N81" s="172"/>
      <c r="P81" s="172"/>
    </row>
    <row r="82" spans="6:16" x14ac:dyDescent="0.2">
      <c r="F82" s="172"/>
      <c r="H82" s="172"/>
      <c r="J82" s="172"/>
      <c r="L82" s="172"/>
      <c r="N82" s="172"/>
      <c r="P82" s="172"/>
    </row>
    <row r="83" spans="6:16" x14ac:dyDescent="0.2">
      <c r="F83" s="172"/>
      <c r="H83" s="172"/>
      <c r="J83" s="172"/>
      <c r="L83" s="172"/>
      <c r="N83" s="172"/>
      <c r="P83" s="172"/>
    </row>
    <row r="84" spans="6:16" x14ac:dyDescent="0.2">
      <c r="F84" s="172"/>
      <c r="H84" s="172"/>
      <c r="J84" s="172"/>
      <c r="L84" s="172"/>
      <c r="N84" s="172"/>
      <c r="P84" s="172"/>
    </row>
    <row r="85" spans="6:16" x14ac:dyDescent="0.2">
      <c r="F85" s="172"/>
      <c r="H85" s="172"/>
      <c r="J85" s="172"/>
      <c r="L85" s="172"/>
      <c r="N85" s="172"/>
      <c r="P85" s="172"/>
    </row>
    <row r="86" spans="6:16" x14ac:dyDescent="0.2">
      <c r="F86" s="172"/>
      <c r="H86" s="172"/>
      <c r="J86" s="172"/>
      <c r="L86" s="172"/>
      <c r="N86" s="172"/>
      <c r="P86" s="172"/>
    </row>
    <row r="87" spans="6:16" x14ac:dyDescent="0.2">
      <c r="F87" s="172"/>
      <c r="H87" s="172"/>
      <c r="J87" s="172"/>
      <c r="L87" s="172"/>
      <c r="N87" s="172"/>
      <c r="P87" s="172"/>
    </row>
    <row r="88" spans="6:16" x14ac:dyDescent="0.2">
      <c r="F88" s="172"/>
      <c r="H88" s="172"/>
      <c r="J88" s="172"/>
      <c r="L88" s="172"/>
      <c r="N88" s="172"/>
      <c r="P88" s="172"/>
    </row>
    <row r="89" spans="6:16" x14ac:dyDescent="0.2">
      <c r="F89" s="172"/>
      <c r="H89" s="172"/>
      <c r="J89" s="172"/>
      <c r="L89" s="172"/>
      <c r="N89" s="172"/>
      <c r="P89" s="172"/>
    </row>
    <row r="90" spans="6:16" x14ac:dyDescent="0.2">
      <c r="F90" s="172"/>
      <c r="H90" s="172"/>
      <c r="J90" s="172"/>
      <c r="L90" s="172"/>
      <c r="N90" s="172"/>
      <c r="P90" s="172"/>
    </row>
    <row r="91" spans="6:16" x14ac:dyDescent="0.2">
      <c r="F91" s="172"/>
      <c r="H91" s="172"/>
      <c r="J91" s="172"/>
      <c r="L91" s="172"/>
      <c r="N91" s="172"/>
      <c r="P91" s="172"/>
    </row>
    <row r="92" spans="6:16" x14ac:dyDescent="0.2">
      <c r="F92" s="172"/>
      <c r="H92" s="172"/>
      <c r="J92" s="172"/>
      <c r="L92" s="172"/>
      <c r="N92" s="172"/>
      <c r="P92" s="172"/>
    </row>
    <row r="93" spans="6:16" x14ac:dyDescent="0.2">
      <c r="F93" s="172"/>
      <c r="H93" s="172"/>
      <c r="J93" s="172"/>
      <c r="L93" s="172"/>
      <c r="N93" s="172"/>
      <c r="P93" s="172"/>
    </row>
    <row r="94" spans="6:16" x14ac:dyDescent="0.2">
      <c r="F94" s="172"/>
      <c r="H94" s="172"/>
      <c r="J94" s="172"/>
      <c r="L94" s="172"/>
      <c r="N94" s="172"/>
      <c r="P94" s="172"/>
    </row>
    <row r="95" spans="6:16" x14ac:dyDescent="0.2">
      <c r="F95" s="172"/>
      <c r="H95" s="172"/>
      <c r="J95" s="172"/>
      <c r="L95" s="172"/>
      <c r="N95" s="172"/>
      <c r="P95" s="172"/>
    </row>
    <row r="96" spans="6:16" x14ac:dyDescent="0.2">
      <c r="F96" s="172"/>
      <c r="H96" s="172"/>
      <c r="J96" s="172"/>
      <c r="L96" s="172"/>
      <c r="N96" s="172"/>
      <c r="P96" s="172"/>
    </row>
    <row r="97" spans="6:16" x14ac:dyDescent="0.2">
      <c r="F97" s="172"/>
      <c r="H97" s="172"/>
      <c r="J97" s="172"/>
      <c r="L97" s="172"/>
      <c r="N97" s="172"/>
      <c r="P97" s="172"/>
    </row>
    <row r="98" spans="6:16" x14ac:dyDescent="0.2">
      <c r="F98" s="172"/>
      <c r="H98" s="172"/>
      <c r="J98" s="172"/>
      <c r="L98" s="172"/>
      <c r="N98" s="172"/>
      <c r="P98" s="172"/>
    </row>
    <row r="99" spans="6:16" x14ac:dyDescent="0.2">
      <c r="F99" s="172"/>
      <c r="H99" s="172"/>
      <c r="J99" s="172"/>
      <c r="L99" s="172"/>
      <c r="N99" s="172"/>
      <c r="P99" s="172"/>
    </row>
    <row r="100" spans="6:16" x14ac:dyDescent="0.2">
      <c r="F100" s="172"/>
      <c r="H100" s="172"/>
      <c r="J100" s="172"/>
      <c r="L100" s="172"/>
      <c r="N100" s="172"/>
      <c r="P100" s="172"/>
    </row>
    <row r="101" spans="6:16" x14ac:dyDescent="0.2">
      <c r="F101" s="172"/>
      <c r="H101" s="172"/>
      <c r="J101" s="172"/>
      <c r="L101" s="172"/>
      <c r="N101" s="172"/>
      <c r="P101" s="172"/>
    </row>
    <row r="102" spans="6:16" x14ac:dyDescent="0.2">
      <c r="F102" s="172"/>
      <c r="H102" s="172"/>
      <c r="J102" s="172"/>
      <c r="L102" s="172"/>
      <c r="N102" s="172"/>
      <c r="P102" s="172"/>
    </row>
    <row r="103" spans="6:16" x14ac:dyDescent="0.2">
      <c r="F103" s="172"/>
      <c r="H103" s="172"/>
      <c r="J103" s="172"/>
      <c r="L103" s="172"/>
      <c r="N103" s="172"/>
      <c r="P103" s="172"/>
    </row>
    <row r="104" spans="6:16" x14ac:dyDescent="0.2">
      <c r="F104" s="172"/>
      <c r="H104" s="172"/>
      <c r="J104" s="172"/>
      <c r="L104" s="172"/>
      <c r="N104" s="172"/>
      <c r="P104" s="172"/>
    </row>
    <row r="105" spans="6:16" x14ac:dyDescent="0.2">
      <c r="F105" s="172"/>
      <c r="H105" s="172"/>
      <c r="J105" s="172"/>
      <c r="L105" s="172"/>
      <c r="N105" s="172"/>
      <c r="P105" s="172"/>
    </row>
    <row r="106" spans="6:16" x14ac:dyDescent="0.2">
      <c r="F106" s="172"/>
      <c r="H106" s="172"/>
      <c r="J106" s="172"/>
      <c r="L106" s="172"/>
      <c r="N106" s="172"/>
      <c r="P106" s="172"/>
    </row>
    <row r="107" spans="6:16" x14ac:dyDescent="0.2">
      <c r="F107" s="172"/>
      <c r="H107" s="172"/>
      <c r="J107" s="172"/>
      <c r="L107" s="172"/>
      <c r="N107" s="172"/>
      <c r="P107" s="172"/>
    </row>
    <row r="108" spans="6:16" x14ac:dyDescent="0.2">
      <c r="F108" s="172"/>
      <c r="H108" s="172"/>
      <c r="J108" s="172"/>
      <c r="L108" s="172"/>
      <c r="N108" s="172"/>
      <c r="P108" s="172"/>
    </row>
    <row r="109" spans="6:16" x14ac:dyDescent="0.2">
      <c r="F109" s="172"/>
      <c r="H109" s="172"/>
      <c r="J109" s="172"/>
      <c r="L109" s="172"/>
      <c r="N109" s="172"/>
      <c r="P109" s="172"/>
    </row>
    <row r="110" spans="6:16" x14ac:dyDescent="0.2">
      <c r="F110" s="172"/>
      <c r="H110" s="172"/>
      <c r="J110" s="172"/>
      <c r="L110" s="172"/>
      <c r="N110" s="172"/>
      <c r="P110" s="172"/>
    </row>
    <row r="111" spans="6:16" x14ac:dyDescent="0.2">
      <c r="F111" s="172"/>
      <c r="H111" s="172"/>
      <c r="J111" s="172"/>
      <c r="L111" s="172"/>
      <c r="N111" s="172"/>
      <c r="P111" s="172"/>
    </row>
    <row r="112" spans="6:16" x14ac:dyDescent="0.2">
      <c r="F112" s="172"/>
      <c r="H112" s="172"/>
      <c r="J112" s="172"/>
      <c r="L112" s="172"/>
      <c r="N112" s="172"/>
      <c r="P112" s="172"/>
    </row>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44" x14ac:dyDescent="0.2"/>
    <row r="145" x14ac:dyDescent="0.2"/>
    <row r="160" x14ac:dyDescent="0.2"/>
    <row r="161" x14ac:dyDescent="0.2"/>
    <row r="170" x14ac:dyDescent="0.2"/>
    <row r="173" x14ac:dyDescent="0.2"/>
    <row r="174" x14ac:dyDescent="0.2"/>
    <row r="176" x14ac:dyDescent="0.2"/>
    <row r="177" x14ac:dyDescent="0.2"/>
    <row r="179" x14ac:dyDescent="0.2"/>
    <row r="181" x14ac:dyDescent="0.2"/>
    <row r="182" x14ac:dyDescent="0.2"/>
    <row r="183" x14ac:dyDescent="0.2"/>
    <row r="184" x14ac:dyDescent="0.2"/>
    <row r="187" x14ac:dyDescent="0.2"/>
    <row r="190" x14ac:dyDescent="0.2"/>
    <row r="192" x14ac:dyDescent="0.2"/>
    <row r="193" x14ac:dyDescent="0.2"/>
    <row r="208" x14ac:dyDescent="0.2"/>
    <row r="224" x14ac:dyDescent="0.2"/>
    <row r="225" x14ac:dyDescent="0.2"/>
    <row r="238" x14ac:dyDescent="0.2"/>
    <row r="240" x14ac:dyDescent="0.2"/>
    <row r="241" x14ac:dyDescent="0.2"/>
    <row r="242" x14ac:dyDescent="0.2"/>
    <row r="243" x14ac:dyDescent="0.2"/>
  </sheetData>
  <sortState ref="A6:AE30">
    <sortCondition ref="C6:C30"/>
  </sortState>
  <mergeCells count="1">
    <mergeCell ref="B1:O1"/>
  </mergeCells>
  <pageMargins left="0.7" right="0.7" top="0.75" bottom="0.75" header="0.3" footer="0.3"/>
  <pageSetup paperSize="9" scale="70"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2"/>
  <sheetViews>
    <sheetView topLeftCell="D1" workbookViewId="0">
      <selection activeCell="F5" sqref="F5:T5"/>
    </sheetView>
  </sheetViews>
  <sheetFormatPr baseColWidth="10" defaultColWidth="0" defaultRowHeight="11.25" zeroHeight="1" x14ac:dyDescent="0.2"/>
  <cols>
    <col min="1" max="1" width="4.42578125" style="112" hidden="1" customWidth="1"/>
    <col min="2" max="2" width="29.140625" style="112" customWidth="1"/>
    <col min="3" max="3" width="5.140625" style="112" hidden="1" customWidth="1"/>
    <col min="4" max="4" width="7.42578125" style="142" bestFit="1" customWidth="1"/>
    <col min="5" max="5" width="5.42578125" style="112" hidden="1" customWidth="1"/>
    <col min="6" max="6" width="4.7109375" style="143" customWidth="1"/>
    <col min="7" max="7" width="5.85546875" style="144" customWidth="1"/>
    <col min="8" max="8" width="3.85546875" style="143" bestFit="1" customWidth="1"/>
    <col min="9" max="9" width="6.5703125" style="144" customWidth="1"/>
    <col min="10" max="10" width="3.85546875" style="143" bestFit="1" customWidth="1"/>
    <col min="11" max="11" width="7.28515625" style="144" customWidth="1"/>
    <col min="12" max="12" width="3.85546875" style="143" bestFit="1" customWidth="1"/>
    <col min="13" max="13" width="6.5703125" style="142" customWidth="1"/>
    <col min="14" max="14" width="3.85546875" style="143" bestFit="1" customWidth="1"/>
    <col min="15" max="15" width="5.5703125" style="144" bestFit="1" customWidth="1"/>
    <col min="16" max="16" width="3.85546875" style="143" bestFit="1" customWidth="1"/>
    <col min="17" max="17" width="1.140625" style="112" customWidth="1"/>
    <col min="18" max="20" width="4.85546875" style="142" customWidth="1"/>
    <col min="21" max="21" width="3.85546875" style="112" customWidth="1"/>
    <col min="22" max="22" width="9.140625" style="112" hidden="1" customWidth="1"/>
    <col min="23" max="31" width="0" style="112" hidden="1" customWidth="1"/>
    <col min="32" max="16384" width="9.140625" style="112" hidden="1"/>
  </cols>
  <sheetData>
    <row r="1" spans="1:30" ht="36" customHeight="1" thickBot="1" x14ac:dyDescent="0.3">
      <c r="A1" s="108"/>
      <c r="B1" s="204" t="s">
        <v>205</v>
      </c>
      <c r="C1" s="205"/>
      <c r="D1" s="205"/>
      <c r="E1" s="205"/>
      <c r="F1" s="205"/>
      <c r="G1" s="205"/>
      <c r="H1" s="205"/>
      <c r="I1" s="205"/>
      <c r="J1" s="205"/>
      <c r="K1" s="205"/>
      <c r="L1" s="205"/>
      <c r="M1" s="205"/>
      <c r="N1" s="205"/>
      <c r="O1" s="205"/>
      <c r="P1" s="109"/>
      <c r="Q1" s="110"/>
      <c r="R1" s="111"/>
      <c r="S1" s="111"/>
      <c r="T1" s="111"/>
    </row>
    <row r="2" spans="1:30" ht="6.75" customHeight="1" thickTop="1" x14ac:dyDescent="0.25">
      <c r="A2" s="113"/>
      <c r="B2" s="168"/>
      <c r="C2" s="169"/>
      <c r="D2" s="169"/>
      <c r="E2" s="169"/>
      <c r="F2" s="169"/>
      <c r="G2" s="169"/>
      <c r="H2" s="169"/>
      <c r="I2" s="169"/>
      <c r="J2" s="169"/>
      <c r="K2" s="169"/>
      <c r="L2" s="169"/>
      <c r="M2" s="173"/>
      <c r="N2" s="169"/>
      <c r="O2" s="169"/>
      <c r="P2" s="147"/>
      <c r="Q2" s="134"/>
      <c r="R2" s="148"/>
      <c r="S2" s="148"/>
      <c r="T2" s="148"/>
    </row>
    <row r="3" spans="1:30" s="119" customFormat="1" ht="87" customHeight="1" x14ac:dyDescent="0.2">
      <c r="A3" s="113" t="s">
        <v>129</v>
      </c>
      <c r="B3" s="114" t="s">
        <v>130</v>
      </c>
      <c r="C3" s="115" t="s">
        <v>131</v>
      </c>
      <c r="D3" s="170" t="s">
        <v>132</v>
      </c>
      <c r="E3" s="116" t="s">
        <v>133</v>
      </c>
      <c r="F3" s="117" t="s">
        <v>69</v>
      </c>
      <c r="G3" s="116" t="s">
        <v>134</v>
      </c>
      <c r="H3" s="118" t="s">
        <v>69</v>
      </c>
      <c r="I3" s="116" t="s">
        <v>135</v>
      </c>
      <c r="J3" s="118" t="s">
        <v>69</v>
      </c>
      <c r="K3" s="116" t="s">
        <v>136</v>
      </c>
      <c r="L3" s="118" t="s">
        <v>69</v>
      </c>
      <c r="M3" s="174" t="s">
        <v>137</v>
      </c>
      <c r="N3" s="118" t="s">
        <v>69</v>
      </c>
      <c r="O3" s="116" t="s">
        <v>138</v>
      </c>
      <c r="P3" s="118" t="s">
        <v>69</v>
      </c>
      <c r="R3" s="120" t="s">
        <v>139</v>
      </c>
      <c r="S3" s="120" t="s">
        <v>140</v>
      </c>
      <c r="T3" s="120" t="s">
        <v>141</v>
      </c>
    </row>
    <row r="4" spans="1:30" s="119" customFormat="1" x14ac:dyDescent="0.2">
      <c r="A4" s="121"/>
      <c r="B4" s="122"/>
      <c r="C4" s="123"/>
      <c r="D4" s="151"/>
      <c r="E4" s="123"/>
      <c r="F4" s="125"/>
      <c r="G4" s="123"/>
      <c r="H4" s="126"/>
      <c r="I4" s="123"/>
      <c r="J4" s="126"/>
      <c r="K4" s="123"/>
      <c r="L4" s="126"/>
      <c r="M4" s="124"/>
      <c r="N4" s="126"/>
      <c r="O4" s="123"/>
      <c r="P4" s="126"/>
      <c r="R4" s="124"/>
      <c r="S4" s="124"/>
      <c r="T4" s="124"/>
    </row>
    <row r="5" spans="1:30" ht="15" x14ac:dyDescent="0.25">
      <c r="A5" s="128" t="s">
        <v>143</v>
      </c>
      <c r="B5" s="175" t="s">
        <v>229</v>
      </c>
      <c r="C5" s="129"/>
      <c r="D5" s="194">
        <v>57.863</v>
      </c>
      <c r="E5" s="129">
        <f t="shared" ref="E5:E31" si="0">IF(AND(D5&lt;&gt;"",D5&lt;&gt;"..."),1,0)</f>
        <v>1</v>
      </c>
      <c r="F5" s="137"/>
      <c r="G5" s="138"/>
      <c r="H5" s="137"/>
      <c r="I5" s="138"/>
      <c r="J5" s="137"/>
      <c r="K5" s="138"/>
      <c r="L5" s="137"/>
      <c r="M5" s="136"/>
      <c r="N5" s="137"/>
      <c r="O5" s="138"/>
      <c r="P5" s="137"/>
      <c r="Q5" s="135"/>
      <c r="R5" s="136"/>
      <c r="S5" s="136"/>
      <c r="T5" s="136"/>
      <c r="U5" s="127"/>
      <c r="V5" s="127"/>
      <c r="W5" s="127"/>
      <c r="AB5" s="127"/>
      <c r="AC5" s="127"/>
      <c r="AD5" s="127"/>
    </row>
    <row r="6" spans="1:30" s="134" customFormat="1" ht="21" customHeight="1" x14ac:dyDescent="0.25">
      <c r="B6" s="175" t="s">
        <v>200</v>
      </c>
      <c r="C6" s="135"/>
      <c r="D6" s="195">
        <v>57.850999999999999</v>
      </c>
      <c r="E6" s="135"/>
      <c r="F6" s="171"/>
      <c r="G6" s="138"/>
      <c r="H6" s="137"/>
      <c r="I6" s="138"/>
      <c r="J6" s="137"/>
      <c r="K6" s="138"/>
      <c r="L6" s="137"/>
      <c r="M6" s="136"/>
      <c r="N6" s="137"/>
      <c r="O6" s="138"/>
      <c r="P6" s="137"/>
      <c r="Q6" s="135"/>
      <c r="R6" s="136"/>
      <c r="S6" s="136"/>
      <c r="T6" s="136"/>
      <c r="U6" s="127"/>
      <c r="V6" s="127"/>
      <c r="W6" s="127"/>
      <c r="AB6" s="127"/>
      <c r="AC6" s="127"/>
      <c r="AD6" s="127"/>
    </row>
    <row r="7" spans="1:30" ht="12.75" x14ac:dyDescent="0.2">
      <c r="A7" s="128">
        <v>77</v>
      </c>
      <c r="B7" s="179" t="s">
        <v>40</v>
      </c>
      <c r="C7" s="179">
        <v>0</v>
      </c>
      <c r="D7" s="195" t="s">
        <v>142</v>
      </c>
      <c r="E7" s="179">
        <f t="shared" ref="E7" si="1">IF(AND(D7&lt;&gt;"",D7&lt;&gt;"..."),1,0)</f>
        <v>1</v>
      </c>
      <c r="F7" s="180"/>
      <c r="G7" s="181"/>
      <c r="H7" s="182"/>
      <c r="I7" s="181"/>
      <c r="J7" s="182"/>
      <c r="K7" s="181"/>
      <c r="L7" s="182"/>
      <c r="M7" s="183"/>
      <c r="N7" s="182"/>
      <c r="O7" s="181"/>
      <c r="P7" s="182"/>
      <c r="Q7" s="179"/>
      <c r="R7" s="183"/>
      <c r="S7" s="183"/>
      <c r="T7" s="183"/>
      <c r="U7" s="127"/>
      <c r="V7" s="127"/>
      <c r="W7" s="127"/>
      <c r="AB7" s="127"/>
      <c r="AC7" s="127"/>
      <c r="AD7" s="127"/>
    </row>
    <row r="8" spans="1:30" ht="12.75" customHeight="1" x14ac:dyDescent="0.2">
      <c r="A8" s="128">
        <v>53</v>
      </c>
      <c r="B8" s="179" t="s">
        <v>174</v>
      </c>
      <c r="C8" s="179">
        <v>100</v>
      </c>
      <c r="D8" s="195">
        <v>100</v>
      </c>
      <c r="E8" s="179">
        <f>IF(AND(D8&lt;&gt;"",D8&lt;&gt;"..."),1,0)</f>
        <v>1</v>
      </c>
      <c r="F8" s="180">
        <v>2011</v>
      </c>
      <c r="G8" s="181">
        <v>100</v>
      </c>
      <c r="H8" s="180">
        <v>2011</v>
      </c>
      <c r="I8" s="181"/>
      <c r="J8" s="180"/>
      <c r="K8" s="181">
        <v>52.5</v>
      </c>
      <c r="L8" s="180">
        <v>2011</v>
      </c>
      <c r="M8" s="183"/>
      <c r="N8" s="180"/>
      <c r="O8" s="181"/>
      <c r="P8" s="180"/>
      <c r="Q8" s="179"/>
      <c r="R8" s="183">
        <v>100</v>
      </c>
      <c r="S8" s="183"/>
      <c r="T8" s="183"/>
      <c r="U8" s="127"/>
      <c r="V8" s="127"/>
      <c r="W8" s="127"/>
      <c r="AB8" s="127"/>
      <c r="AC8" s="127"/>
      <c r="AD8" s="127"/>
    </row>
    <row r="9" spans="1:30" ht="12.75" x14ac:dyDescent="0.2">
      <c r="A9" s="128">
        <v>77</v>
      </c>
      <c r="B9" s="179" t="s">
        <v>175</v>
      </c>
      <c r="C9" s="179">
        <v>0</v>
      </c>
      <c r="D9" s="195">
        <v>1.4</v>
      </c>
      <c r="E9" s="179">
        <f t="shared" si="0"/>
        <v>1</v>
      </c>
      <c r="F9" s="180">
        <v>2003</v>
      </c>
      <c r="G9" s="181"/>
      <c r="H9" s="180"/>
      <c r="I9" s="181"/>
      <c r="J9" s="180"/>
      <c r="K9" s="181"/>
      <c r="L9" s="180"/>
      <c r="M9" s="183">
        <f>1.4*1393/1857</f>
        <v>1.050188476036618</v>
      </c>
      <c r="N9" s="180">
        <v>2003</v>
      </c>
      <c r="O9" s="181"/>
      <c r="P9" s="180"/>
      <c r="Q9" s="179"/>
      <c r="R9" s="183"/>
      <c r="S9" s="183"/>
      <c r="T9" s="183">
        <v>1.4</v>
      </c>
      <c r="U9" s="127"/>
      <c r="V9" s="127"/>
      <c r="W9" s="127"/>
      <c r="AB9" s="127"/>
      <c r="AC9" s="127"/>
      <c r="AD9" s="127"/>
    </row>
    <row r="10" spans="1:30" s="127" customFormat="1" ht="12.75" x14ac:dyDescent="0.2">
      <c r="A10" s="129">
        <v>79</v>
      </c>
      <c r="B10" s="179" t="s">
        <v>176</v>
      </c>
      <c r="C10" s="179"/>
      <c r="D10" s="195">
        <v>100</v>
      </c>
      <c r="E10" s="179">
        <f t="shared" si="0"/>
        <v>1</v>
      </c>
      <c r="F10" s="180">
        <v>2010</v>
      </c>
      <c r="G10" s="181"/>
      <c r="H10" s="180"/>
      <c r="I10" s="181"/>
      <c r="J10" s="180"/>
      <c r="K10" s="181"/>
      <c r="L10" s="180"/>
      <c r="M10" s="183"/>
      <c r="N10" s="180"/>
      <c r="O10" s="181"/>
      <c r="P10" s="180"/>
      <c r="Q10" s="179"/>
      <c r="R10" s="183">
        <v>100</v>
      </c>
      <c r="S10" s="183"/>
      <c r="T10" s="183"/>
    </row>
    <row r="11" spans="1:30" s="127" customFormat="1" ht="12.75" x14ac:dyDescent="0.2">
      <c r="A11" s="129">
        <v>81</v>
      </c>
      <c r="B11" s="179" t="s">
        <v>177</v>
      </c>
      <c r="C11" s="179"/>
      <c r="D11" s="195">
        <f>(0.35+3.168883+0.122829)/13.966*100</f>
        <v>26.075554919089218</v>
      </c>
      <c r="E11" s="179">
        <f t="shared" si="0"/>
        <v>1</v>
      </c>
      <c r="F11" s="180">
        <v>2009</v>
      </c>
      <c r="G11" s="181"/>
      <c r="H11" s="180"/>
      <c r="I11" s="181"/>
      <c r="J11" s="180"/>
      <c r="K11" s="181"/>
      <c r="L11" s="180"/>
      <c r="M11" s="183"/>
      <c r="N11" s="180"/>
      <c r="O11" s="181"/>
      <c r="P11" s="180"/>
      <c r="Q11" s="179"/>
      <c r="R11" s="183"/>
      <c r="S11" s="183"/>
      <c r="T11" s="183">
        <v>26.1</v>
      </c>
    </row>
    <row r="12" spans="1:30" s="127" customFormat="1" ht="12.75" x14ac:dyDescent="0.2">
      <c r="A12" s="129">
        <v>82</v>
      </c>
      <c r="B12" s="179" t="s">
        <v>178</v>
      </c>
      <c r="C12" s="179">
        <v>24</v>
      </c>
      <c r="D12" s="195">
        <f>1293.82/1334.74*100</f>
        <v>96.934234382726217</v>
      </c>
      <c r="E12" s="179">
        <f t="shared" si="0"/>
        <v>1</v>
      </c>
      <c r="F12" s="180">
        <v>2010</v>
      </c>
      <c r="G12" s="181">
        <v>96.9</v>
      </c>
      <c r="H12" s="180">
        <v>2010</v>
      </c>
      <c r="I12" s="181"/>
      <c r="J12" s="180"/>
      <c r="K12" s="181"/>
      <c r="L12" s="180"/>
      <c r="M12" s="183"/>
      <c r="N12" s="180"/>
      <c r="O12" s="181"/>
      <c r="P12" s="180"/>
      <c r="Q12" s="179"/>
      <c r="R12" s="183">
        <v>96.9</v>
      </c>
      <c r="S12" s="183"/>
      <c r="T12" s="183"/>
    </row>
    <row r="13" spans="1:30" s="127" customFormat="1" ht="12.75" x14ac:dyDescent="0.2">
      <c r="A13" s="129" t="s">
        <v>143</v>
      </c>
      <c r="B13" s="179" t="s">
        <v>20</v>
      </c>
      <c r="C13" s="179">
        <v>6</v>
      </c>
      <c r="D13" s="195">
        <f>4.6+7.9</f>
        <v>12.5</v>
      </c>
      <c r="E13" s="179">
        <f t="shared" si="0"/>
        <v>1</v>
      </c>
      <c r="F13" s="180">
        <v>2010</v>
      </c>
      <c r="G13" s="181"/>
      <c r="H13" s="180"/>
      <c r="I13" s="181" t="s">
        <v>179</v>
      </c>
      <c r="J13" s="180">
        <v>2010</v>
      </c>
      <c r="K13" s="181"/>
      <c r="L13" s="180"/>
      <c r="M13" s="183" t="s">
        <v>180</v>
      </c>
      <c r="N13" s="180">
        <v>2010</v>
      </c>
      <c r="O13" s="181"/>
      <c r="P13" s="180"/>
      <c r="Q13" s="179"/>
      <c r="R13" s="183"/>
      <c r="S13" s="183">
        <v>12.5</v>
      </c>
      <c r="T13" s="183"/>
    </row>
    <row r="14" spans="1:30" ht="12" customHeight="1" x14ac:dyDescent="0.2">
      <c r="A14" s="128">
        <v>87</v>
      </c>
      <c r="B14" s="179" t="s">
        <v>181</v>
      </c>
      <c r="C14" s="179">
        <v>55</v>
      </c>
      <c r="D14" s="195">
        <v>59</v>
      </c>
      <c r="E14" s="179">
        <f t="shared" si="0"/>
        <v>1</v>
      </c>
      <c r="F14" s="180">
        <v>2010</v>
      </c>
      <c r="G14" s="181"/>
      <c r="H14" s="180"/>
      <c r="I14" s="181"/>
      <c r="J14" s="180"/>
      <c r="K14" s="181"/>
      <c r="L14" s="180"/>
      <c r="M14" s="183"/>
      <c r="N14" s="180"/>
      <c r="O14" s="181"/>
      <c r="P14" s="180"/>
      <c r="Q14" s="179"/>
      <c r="R14" s="183"/>
      <c r="S14" s="183"/>
      <c r="T14" s="183">
        <v>46.2</v>
      </c>
      <c r="U14" s="127"/>
      <c r="V14" s="127"/>
      <c r="W14" s="127"/>
      <c r="AB14" s="127"/>
      <c r="AC14" s="127"/>
      <c r="AD14" s="127"/>
    </row>
    <row r="15" spans="1:30" s="127" customFormat="1" ht="12.75" x14ac:dyDescent="0.2">
      <c r="A15" s="129">
        <v>88</v>
      </c>
      <c r="B15" s="179" t="s">
        <v>182</v>
      </c>
      <c r="C15" s="179"/>
      <c r="D15" s="195">
        <v>90</v>
      </c>
      <c r="E15" s="179">
        <f t="shared" si="0"/>
        <v>1</v>
      </c>
      <c r="F15" s="180">
        <v>2005</v>
      </c>
      <c r="G15" s="181"/>
      <c r="H15" s="180"/>
      <c r="I15" s="181"/>
      <c r="J15" s="180"/>
      <c r="K15" s="181"/>
      <c r="L15" s="180"/>
      <c r="M15" s="183"/>
      <c r="N15" s="180"/>
      <c r="O15" s="181"/>
      <c r="P15" s="180"/>
      <c r="Q15" s="179"/>
      <c r="R15" s="183">
        <v>90</v>
      </c>
      <c r="S15" s="183"/>
      <c r="T15" s="183"/>
    </row>
    <row r="16" spans="1:30" ht="12.75" customHeight="1" x14ac:dyDescent="0.2">
      <c r="A16" s="128">
        <v>53</v>
      </c>
      <c r="B16" s="179" t="s">
        <v>183</v>
      </c>
      <c r="C16" s="179">
        <v>100</v>
      </c>
      <c r="D16" s="195">
        <v>100</v>
      </c>
      <c r="E16" s="179">
        <f t="shared" si="0"/>
        <v>1</v>
      </c>
      <c r="F16" s="180">
        <v>2010</v>
      </c>
      <c r="G16" s="181"/>
      <c r="H16" s="180"/>
      <c r="I16" s="181">
        <v>100</v>
      </c>
      <c r="J16" s="180">
        <v>2010</v>
      </c>
      <c r="K16" s="181"/>
      <c r="L16" s="180"/>
      <c r="M16" s="183"/>
      <c r="N16" s="180"/>
      <c r="O16" s="181"/>
      <c r="P16" s="180"/>
      <c r="Q16" s="179"/>
      <c r="R16" s="183"/>
      <c r="S16" s="183">
        <v>100</v>
      </c>
      <c r="T16" s="183"/>
      <c r="U16" s="127"/>
      <c r="V16" s="127"/>
      <c r="W16" s="127"/>
      <c r="AB16" s="127"/>
      <c r="AC16" s="127"/>
      <c r="AD16" s="127"/>
    </row>
    <row r="17" spans="1:30" s="127" customFormat="1" ht="12.75" hidden="1" x14ac:dyDescent="0.2">
      <c r="A17" s="129" t="s">
        <v>143</v>
      </c>
      <c r="B17" s="179" t="s">
        <v>145</v>
      </c>
      <c r="C17" s="179"/>
      <c r="D17" s="195" t="s">
        <v>24</v>
      </c>
      <c r="E17" s="179">
        <f t="shared" si="0"/>
        <v>0</v>
      </c>
      <c r="F17" s="180"/>
      <c r="G17" s="181"/>
      <c r="H17" s="180"/>
      <c r="I17" s="181"/>
      <c r="J17" s="180"/>
      <c r="K17" s="181"/>
      <c r="L17" s="180"/>
      <c r="M17" s="183"/>
      <c r="N17" s="180"/>
      <c r="O17" s="181"/>
      <c r="P17" s="180"/>
      <c r="Q17" s="179"/>
      <c r="R17" s="183"/>
      <c r="S17" s="183"/>
      <c r="T17" s="183"/>
    </row>
    <row r="18" spans="1:30" s="127" customFormat="1" ht="12.75" x14ac:dyDescent="0.2">
      <c r="A18" s="133">
        <v>90</v>
      </c>
      <c r="B18" s="179" t="s">
        <v>184</v>
      </c>
      <c r="C18" s="179">
        <v>100</v>
      </c>
      <c r="D18" s="195">
        <v>100</v>
      </c>
      <c r="E18" s="179">
        <f t="shared" si="0"/>
        <v>1</v>
      </c>
      <c r="F18" s="180">
        <v>2010</v>
      </c>
      <c r="G18" s="181"/>
      <c r="H18" s="180"/>
      <c r="I18" s="181">
        <v>100</v>
      </c>
      <c r="J18" s="180">
        <v>2010</v>
      </c>
      <c r="K18" s="181"/>
      <c r="L18" s="180"/>
      <c r="M18" s="183"/>
      <c r="N18" s="180"/>
      <c r="O18" s="181"/>
      <c r="P18" s="180"/>
      <c r="Q18" s="179"/>
      <c r="R18" s="183"/>
      <c r="S18" s="183">
        <v>100</v>
      </c>
      <c r="T18" s="183"/>
    </row>
    <row r="19" spans="1:30" ht="12.75" x14ac:dyDescent="0.2">
      <c r="A19" s="128">
        <v>93</v>
      </c>
      <c r="B19" s="179" t="s">
        <v>185</v>
      </c>
      <c r="C19" s="179">
        <v>16</v>
      </c>
      <c r="D19" s="195">
        <v>11.6</v>
      </c>
      <c r="E19" s="179">
        <f t="shared" si="0"/>
        <v>1</v>
      </c>
      <c r="F19" s="180">
        <v>2009</v>
      </c>
      <c r="G19" s="181">
        <v>2.1</v>
      </c>
      <c r="H19" s="180">
        <v>2009</v>
      </c>
      <c r="I19" s="181">
        <v>8</v>
      </c>
      <c r="J19" s="180">
        <v>2009</v>
      </c>
      <c r="K19" s="181">
        <v>1.5</v>
      </c>
      <c r="L19" s="180">
        <v>2009</v>
      </c>
      <c r="M19" s="183"/>
      <c r="N19" s="180"/>
      <c r="O19" s="181"/>
      <c r="P19" s="180"/>
      <c r="Q19" s="179"/>
      <c r="R19" s="183">
        <v>2.1</v>
      </c>
      <c r="S19" s="183">
        <v>9.5</v>
      </c>
      <c r="T19" s="183"/>
      <c r="U19" s="127"/>
      <c r="V19" s="127"/>
      <c r="W19" s="127"/>
      <c r="AB19" s="127"/>
      <c r="AC19" s="127"/>
      <c r="AD19" s="127"/>
    </row>
    <row r="20" spans="1:30" ht="12.75" hidden="1" x14ac:dyDescent="0.2">
      <c r="A20" s="128" t="s">
        <v>143</v>
      </c>
      <c r="B20" s="179" t="s">
        <v>146</v>
      </c>
      <c r="C20" s="179"/>
      <c r="D20" s="195" t="s">
        <v>24</v>
      </c>
      <c r="E20" s="179">
        <f t="shared" si="0"/>
        <v>0</v>
      </c>
      <c r="F20" s="180"/>
      <c r="G20" s="181"/>
      <c r="H20" s="180"/>
      <c r="I20" s="181"/>
      <c r="J20" s="180"/>
      <c r="K20" s="181"/>
      <c r="L20" s="180"/>
      <c r="M20" s="183"/>
      <c r="N20" s="180"/>
      <c r="O20" s="181"/>
      <c r="P20" s="180"/>
      <c r="Q20" s="179"/>
      <c r="R20" s="183"/>
      <c r="S20" s="183"/>
      <c r="T20" s="183"/>
      <c r="U20" s="127"/>
      <c r="V20" s="127"/>
      <c r="W20" s="127"/>
      <c r="AB20" s="127"/>
      <c r="AC20" s="127"/>
      <c r="AD20" s="127"/>
    </row>
    <row r="21" spans="1:30" s="127" customFormat="1" ht="12.75" x14ac:dyDescent="0.2">
      <c r="A21" s="129">
        <v>79</v>
      </c>
      <c r="B21" s="179" t="s">
        <v>186</v>
      </c>
      <c r="C21" s="179"/>
      <c r="D21" s="195">
        <v>100</v>
      </c>
      <c r="E21" s="179">
        <f t="shared" si="0"/>
        <v>1</v>
      </c>
      <c r="F21" s="180">
        <v>2010</v>
      </c>
      <c r="G21" s="181">
        <v>100</v>
      </c>
      <c r="H21" s="180">
        <v>2006</v>
      </c>
      <c r="I21" s="181"/>
      <c r="J21" s="180"/>
      <c r="K21" s="181"/>
      <c r="L21" s="180"/>
      <c r="M21" s="183"/>
      <c r="N21" s="180"/>
      <c r="O21" s="181"/>
      <c r="P21" s="180"/>
      <c r="Q21" s="179"/>
      <c r="R21" s="183">
        <v>100</v>
      </c>
      <c r="S21" s="183"/>
      <c r="T21" s="183"/>
    </row>
    <row r="22" spans="1:30" s="127" customFormat="1" ht="12.75" x14ac:dyDescent="0.2">
      <c r="A22" s="129">
        <v>95</v>
      </c>
      <c r="B22" s="179" t="s">
        <v>187</v>
      </c>
      <c r="C22" s="179"/>
      <c r="D22" s="195">
        <v>30</v>
      </c>
      <c r="E22" s="179">
        <f t="shared" si="0"/>
        <v>1</v>
      </c>
      <c r="F22" s="180">
        <v>2011</v>
      </c>
      <c r="G22" s="181"/>
      <c r="H22" s="180"/>
      <c r="I22" s="181">
        <v>30</v>
      </c>
      <c r="J22" s="180">
        <v>2011</v>
      </c>
      <c r="K22" s="181"/>
      <c r="L22" s="180"/>
      <c r="M22" s="183"/>
      <c r="N22" s="180"/>
      <c r="O22" s="181"/>
      <c r="P22" s="180"/>
      <c r="Q22" s="179"/>
      <c r="R22" s="183"/>
      <c r="S22" s="183">
        <v>30</v>
      </c>
      <c r="T22" s="183"/>
    </row>
    <row r="23" spans="1:30" ht="12.75" x14ac:dyDescent="0.2">
      <c r="A23" s="128">
        <v>96</v>
      </c>
      <c r="B23" s="179" t="s">
        <v>188</v>
      </c>
      <c r="C23" s="179">
        <v>100</v>
      </c>
      <c r="D23" s="195">
        <v>81.900000000000006</v>
      </c>
      <c r="E23" s="179">
        <f t="shared" si="0"/>
        <v>1</v>
      </c>
      <c r="F23" s="180">
        <v>2009</v>
      </c>
      <c r="G23" s="181"/>
      <c r="H23" s="180"/>
      <c r="I23" s="181">
        <v>81.900000000000006</v>
      </c>
      <c r="J23" s="180">
        <v>2009</v>
      </c>
      <c r="K23" s="181"/>
      <c r="L23" s="180"/>
      <c r="M23" s="183"/>
      <c r="N23" s="180"/>
      <c r="O23" s="181"/>
      <c r="P23" s="180"/>
      <c r="Q23" s="179"/>
      <c r="R23" s="183"/>
      <c r="S23" s="183">
        <v>81.900000000000006</v>
      </c>
      <c r="T23" s="183"/>
      <c r="U23" s="127"/>
      <c r="V23" s="127"/>
      <c r="W23" s="127"/>
      <c r="AB23" s="127"/>
      <c r="AC23" s="127"/>
      <c r="AD23" s="127"/>
    </row>
    <row r="24" spans="1:30" ht="12.75" x14ac:dyDescent="0.2">
      <c r="A24" s="128" t="s">
        <v>143</v>
      </c>
      <c r="B24" s="179" t="s">
        <v>44</v>
      </c>
      <c r="C24" s="179"/>
      <c r="D24" s="195" t="s">
        <v>24</v>
      </c>
      <c r="E24" s="179">
        <f t="shared" si="0"/>
        <v>0</v>
      </c>
      <c r="F24" s="180"/>
      <c r="G24" s="181"/>
      <c r="H24" s="180"/>
      <c r="I24" s="181"/>
      <c r="J24" s="180"/>
      <c r="K24" s="181"/>
      <c r="L24" s="180"/>
      <c r="M24" s="183"/>
      <c r="N24" s="180"/>
      <c r="O24" s="181"/>
      <c r="P24" s="180"/>
      <c r="Q24" s="179"/>
      <c r="R24" s="183"/>
      <c r="S24" s="183"/>
      <c r="T24" s="183"/>
      <c r="U24" s="127"/>
      <c r="V24" s="127"/>
      <c r="W24" s="127"/>
      <c r="AB24" s="127"/>
      <c r="AC24" s="127"/>
      <c r="AD24" s="127"/>
    </row>
    <row r="25" spans="1:30" s="127" customFormat="1" ht="10.5" customHeight="1" x14ac:dyDescent="0.2">
      <c r="A25" s="129">
        <v>8</v>
      </c>
      <c r="B25" s="179" t="s">
        <v>189</v>
      </c>
      <c r="C25" s="179">
        <v>0</v>
      </c>
      <c r="D25" s="195">
        <v>0.1</v>
      </c>
      <c r="E25" s="179">
        <f t="shared" si="0"/>
        <v>1</v>
      </c>
      <c r="F25" s="180">
        <v>2010</v>
      </c>
      <c r="G25" s="181"/>
      <c r="H25" s="180"/>
      <c r="I25" s="181"/>
      <c r="J25" s="180"/>
      <c r="K25" s="181"/>
      <c r="L25" s="180"/>
      <c r="M25" s="183">
        <v>0.13</v>
      </c>
      <c r="N25" s="180"/>
      <c r="O25" s="181"/>
      <c r="P25" s="180"/>
      <c r="Q25" s="179"/>
      <c r="R25" s="183"/>
      <c r="S25" s="183"/>
      <c r="T25" s="183">
        <v>0.1</v>
      </c>
    </row>
    <row r="26" spans="1:30" ht="12.75" customHeight="1" x14ac:dyDescent="0.2">
      <c r="A26" s="128">
        <v>53</v>
      </c>
      <c r="B26" s="179" t="s">
        <v>6</v>
      </c>
      <c r="C26" s="179">
        <v>100</v>
      </c>
      <c r="D26" s="195">
        <v>100</v>
      </c>
      <c r="E26" s="179">
        <f>IF(AND(D26&lt;&gt;"",D26&lt;&gt;"..."),1,0)</f>
        <v>1</v>
      </c>
      <c r="F26" s="180">
        <v>2011</v>
      </c>
      <c r="G26" s="181">
        <v>100</v>
      </c>
      <c r="H26" s="180">
        <v>2011</v>
      </c>
      <c r="I26" s="181"/>
      <c r="J26" s="180"/>
      <c r="K26" s="181">
        <v>30.8</v>
      </c>
      <c r="L26" s="180">
        <v>2011</v>
      </c>
      <c r="M26" s="183"/>
      <c r="N26" s="180"/>
      <c r="O26" s="181"/>
      <c r="P26" s="180"/>
      <c r="Q26" s="179"/>
      <c r="R26" s="183">
        <v>100</v>
      </c>
      <c r="S26" s="183"/>
      <c r="T26" s="183"/>
      <c r="U26" s="127"/>
      <c r="V26" s="127"/>
      <c r="W26" s="127"/>
      <c r="AB26" s="127"/>
      <c r="AC26" s="127"/>
      <c r="AD26" s="127"/>
    </row>
    <row r="27" spans="1:30" s="127" customFormat="1" ht="12.75" x14ac:dyDescent="0.2">
      <c r="A27" s="129">
        <v>98</v>
      </c>
      <c r="B27" s="179" t="s">
        <v>190</v>
      </c>
      <c r="C27" s="179"/>
      <c r="D27" s="195">
        <f>100-73.38</f>
        <v>26.620000000000005</v>
      </c>
      <c r="E27" s="179">
        <f t="shared" si="0"/>
        <v>1</v>
      </c>
      <c r="F27" s="180">
        <v>2009</v>
      </c>
      <c r="G27" s="181"/>
      <c r="H27" s="180"/>
      <c r="I27" s="181" t="s">
        <v>191</v>
      </c>
      <c r="J27" s="180">
        <v>2009</v>
      </c>
      <c r="K27" s="181"/>
      <c r="L27" s="180"/>
      <c r="M27" s="183"/>
      <c r="N27" s="180"/>
      <c r="O27" s="181">
        <v>17</v>
      </c>
      <c r="P27" s="180">
        <v>2009</v>
      </c>
      <c r="Q27" s="179"/>
      <c r="R27" s="183"/>
      <c r="S27" s="183"/>
      <c r="T27" s="183">
        <v>26.6</v>
      </c>
    </row>
    <row r="28" spans="1:30" s="127" customFormat="1" ht="12.75" x14ac:dyDescent="0.2">
      <c r="A28" s="129"/>
      <c r="B28" s="179" t="s">
        <v>36</v>
      </c>
      <c r="C28" s="179"/>
      <c r="D28" s="195" t="s">
        <v>24</v>
      </c>
      <c r="E28" s="179"/>
      <c r="F28" s="180"/>
      <c r="G28" s="181"/>
      <c r="H28" s="180"/>
      <c r="I28" s="181"/>
      <c r="J28" s="180"/>
      <c r="K28" s="181"/>
      <c r="L28" s="180"/>
      <c r="M28" s="183"/>
      <c r="N28" s="180"/>
      <c r="O28" s="181"/>
      <c r="P28" s="180"/>
      <c r="Q28" s="179"/>
      <c r="R28" s="183"/>
      <c r="S28" s="183"/>
      <c r="T28" s="183"/>
    </row>
    <row r="29" spans="1:30" s="127" customFormat="1" ht="12.75" x14ac:dyDescent="0.2">
      <c r="A29" s="129">
        <v>100</v>
      </c>
      <c r="B29" s="179" t="s">
        <v>192</v>
      </c>
      <c r="C29" s="179"/>
      <c r="D29" s="195">
        <v>82</v>
      </c>
      <c r="E29" s="179">
        <f t="shared" si="0"/>
        <v>1</v>
      </c>
      <c r="F29" s="180">
        <v>2009</v>
      </c>
      <c r="G29" s="181"/>
      <c r="H29" s="180"/>
      <c r="I29" s="181">
        <v>82</v>
      </c>
      <c r="J29" s="180">
        <v>2009</v>
      </c>
      <c r="K29" s="181"/>
      <c r="L29" s="180"/>
      <c r="M29" s="183">
        <f>2.94/16.37*100</f>
        <v>17.959682345754427</v>
      </c>
      <c r="N29" s="180">
        <v>2007</v>
      </c>
      <c r="O29" s="181"/>
      <c r="P29" s="180"/>
      <c r="Q29" s="179"/>
      <c r="R29" s="183"/>
      <c r="S29" s="183">
        <v>82</v>
      </c>
      <c r="T29" s="183"/>
    </row>
    <row r="30" spans="1:30" ht="12.75" x14ac:dyDescent="0.2">
      <c r="A30" s="128">
        <v>102</v>
      </c>
      <c r="B30" s="179" t="s">
        <v>193</v>
      </c>
      <c r="C30" s="179"/>
      <c r="D30" s="195">
        <v>100</v>
      </c>
      <c r="E30" s="179">
        <f t="shared" si="0"/>
        <v>1</v>
      </c>
      <c r="F30" s="180">
        <v>2010</v>
      </c>
      <c r="G30" s="181">
        <v>100</v>
      </c>
      <c r="H30" s="180">
        <v>2010</v>
      </c>
      <c r="I30" s="181"/>
      <c r="J30" s="180"/>
      <c r="K30" s="181"/>
      <c r="L30" s="180"/>
      <c r="M30" s="183"/>
      <c r="N30" s="180"/>
      <c r="O30" s="181"/>
      <c r="P30" s="180"/>
      <c r="Q30" s="179"/>
      <c r="R30" s="183">
        <v>100</v>
      </c>
      <c r="S30" s="183"/>
      <c r="T30" s="183"/>
      <c r="U30" s="127"/>
      <c r="V30" s="127"/>
      <c r="W30" s="127"/>
      <c r="AB30" s="127"/>
      <c r="AC30" s="127"/>
      <c r="AD30" s="127"/>
    </row>
    <row r="31" spans="1:30" s="127" customFormat="1" ht="12.75" x14ac:dyDescent="0.2">
      <c r="A31" s="129">
        <v>103</v>
      </c>
      <c r="B31" s="179" t="s">
        <v>194</v>
      </c>
      <c r="C31" s="179">
        <v>0</v>
      </c>
      <c r="D31" s="195">
        <v>100</v>
      </c>
      <c r="E31" s="179">
        <f t="shared" si="0"/>
        <v>1</v>
      </c>
      <c r="F31" s="180">
        <v>2010</v>
      </c>
      <c r="G31" s="181">
        <v>100</v>
      </c>
      <c r="H31" s="180">
        <v>2008</v>
      </c>
      <c r="I31" s="181"/>
      <c r="J31" s="180"/>
      <c r="K31" s="181"/>
      <c r="L31" s="180"/>
      <c r="M31" s="183" t="s">
        <v>195</v>
      </c>
      <c r="N31" s="180">
        <v>2007</v>
      </c>
      <c r="O31" s="181"/>
      <c r="P31" s="180"/>
      <c r="Q31" s="179"/>
      <c r="R31" s="183">
        <v>100</v>
      </c>
      <c r="S31" s="183"/>
      <c r="T31" s="183"/>
    </row>
    <row r="32" spans="1:30" ht="12.75" x14ac:dyDescent="0.2">
      <c r="A32" s="128">
        <v>108</v>
      </c>
      <c r="B32" s="179" t="s">
        <v>196</v>
      </c>
      <c r="C32" s="179">
        <v>98</v>
      </c>
      <c r="D32" s="195">
        <v>97.3</v>
      </c>
      <c r="E32" s="179">
        <f t="shared" ref="E32:E34" si="2">IF(AND(D32&lt;&gt;"",D32&lt;&gt;"..."),1,0)</f>
        <v>1</v>
      </c>
      <c r="F32" s="180">
        <v>2011</v>
      </c>
      <c r="G32" s="181">
        <v>75.099999999999994</v>
      </c>
      <c r="H32" s="180">
        <v>2011</v>
      </c>
      <c r="I32" s="181">
        <f>15.5+6.7</f>
        <v>22.2</v>
      </c>
      <c r="J32" s="180">
        <v>2011</v>
      </c>
      <c r="K32" s="181"/>
      <c r="L32" s="180"/>
      <c r="M32" s="183"/>
      <c r="N32" s="180"/>
      <c r="O32" s="181"/>
      <c r="P32" s="180"/>
      <c r="Q32" s="179"/>
      <c r="R32" s="183">
        <v>75.099999999999994</v>
      </c>
      <c r="S32" s="183">
        <v>22.2</v>
      </c>
      <c r="T32" s="183"/>
      <c r="U32" s="127"/>
      <c r="V32" s="127"/>
      <c r="W32" s="127"/>
      <c r="AB32" s="127"/>
      <c r="AC32" s="127"/>
      <c r="AD32" s="127"/>
    </row>
    <row r="33" spans="1:30" ht="12.75" x14ac:dyDescent="0.2">
      <c r="A33" s="128"/>
      <c r="B33" s="179" t="s">
        <v>68</v>
      </c>
      <c r="C33" s="179"/>
      <c r="D33" s="195" t="s">
        <v>24</v>
      </c>
      <c r="E33" s="179"/>
      <c r="F33" s="180"/>
      <c r="G33" s="181"/>
      <c r="H33" s="180"/>
      <c r="I33" s="181"/>
      <c r="J33" s="180"/>
      <c r="K33" s="181"/>
      <c r="L33" s="180"/>
      <c r="M33" s="183"/>
      <c r="N33" s="180"/>
      <c r="O33" s="181"/>
      <c r="P33" s="180"/>
      <c r="Q33" s="179"/>
      <c r="R33" s="183"/>
      <c r="S33" s="183"/>
      <c r="T33" s="183"/>
      <c r="U33" s="127"/>
      <c r="V33" s="127"/>
      <c r="W33" s="127"/>
      <c r="AB33" s="127"/>
      <c r="AC33" s="127"/>
      <c r="AD33" s="127"/>
    </row>
    <row r="34" spans="1:30" s="127" customFormat="1" ht="13.5" customHeight="1" x14ac:dyDescent="0.2">
      <c r="A34" s="129">
        <v>112</v>
      </c>
      <c r="B34" s="179" t="s">
        <v>197</v>
      </c>
      <c r="C34" s="179">
        <v>23</v>
      </c>
      <c r="D34" s="196">
        <v>61</v>
      </c>
      <c r="E34" s="179">
        <f t="shared" si="2"/>
        <v>1</v>
      </c>
      <c r="F34" s="180">
        <v>2010</v>
      </c>
      <c r="G34" s="181"/>
      <c r="H34" s="180"/>
      <c r="I34" s="181"/>
      <c r="J34" s="180"/>
      <c r="K34" s="181"/>
      <c r="L34" s="180"/>
      <c r="M34" s="183"/>
      <c r="N34" s="180"/>
      <c r="O34" s="181"/>
      <c r="P34" s="180"/>
      <c r="Q34" s="179"/>
      <c r="R34" s="183"/>
      <c r="S34" s="183"/>
      <c r="T34" s="183">
        <v>61</v>
      </c>
    </row>
    <row r="35" spans="1:30" s="135" customFormat="1" ht="4.5" customHeight="1" x14ac:dyDescent="0.2">
      <c r="D35" s="177"/>
      <c r="F35" s="171"/>
      <c r="G35" s="138"/>
      <c r="H35" s="171"/>
      <c r="I35" s="138"/>
      <c r="J35" s="171"/>
      <c r="K35" s="138"/>
      <c r="L35" s="171"/>
      <c r="M35" s="136"/>
      <c r="N35" s="171"/>
      <c r="O35" s="138"/>
      <c r="P35" s="171"/>
      <c r="R35" s="136"/>
      <c r="S35" s="136"/>
      <c r="T35" s="136"/>
      <c r="U35" s="127"/>
      <c r="V35" s="127"/>
      <c r="W35" s="127"/>
      <c r="AB35" s="127"/>
      <c r="AC35" s="127"/>
      <c r="AD35" s="127"/>
    </row>
    <row r="36" spans="1:30" s="134" customFormat="1" ht="13.5" customHeight="1" x14ac:dyDescent="0.2">
      <c r="B36" s="135"/>
      <c r="C36" s="135"/>
      <c r="D36" s="177"/>
      <c r="E36" s="135"/>
      <c r="F36" s="171"/>
      <c r="G36" s="138"/>
      <c r="H36" s="171"/>
      <c r="I36" s="138"/>
      <c r="J36" s="171"/>
      <c r="K36" s="138"/>
      <c r="L36" s="171"/>
      <c r="M36" s="136"/>
      <c r="N36" s="171"/>
      <c r="O36" s="138"/>
      <c r="P36" s="171"/>
      <c r="Q36" s="135"/>
      <c r="R36" s="136"/>
      <c r="S36" s="136"/>
      <c r="T36" s="136"/>
      <c r="U36" s="127"/>
      <c r="V36" s="127"/>
      <c r="W36" s="127"/>
      <c r="AB36" s="127"/>
      <c r="AC36" s="127"/>
      <c r="AD36" s="127"/>
    </row>
    <row r="37" spans="1:30" s="134" customFormat="1" ht="13.5" customHeight="1" x14ac:dyDescent="0.25">
      <c r="B37" s="175" t="s">
        <v>201</v>
      </c>
      <c r="C37" s="135"/>
      <c r="D37" s="194"/>
      <c r="E37" s="135"/>
      <c r="F37" s="171"/>
      <c r="G37" s="138"/>
      <c r="H37" s="171"/>
      <c r="I37" s="138"/>
      <c r="J37" s="171"/>
      <c r="K37" s="138"/>
      <c r="L37" s="171"/>
      <c r="M37" s="136"/>
      <c r="N37" s="171"/>
      <c r="O37" s="138"/>
      <c r="P37" s="171"/>
      <c r="Q37" s="135"/>
      <c r="R37" s="136"/>
      <c r="S37" s="136"/>
      <c r="T37" s="136"/>
      <c r="U37" s="127"/>
      <c r="V37" s="127"/>
      <c r="W37" s="127"/>
      <c r="AB37" s="127"/>
      <c r="AC37" s="127"/>
      <c r="AD37" s="127"/>
    </row>
    <row r="38" spans="1:30" ht="12.75" x14ac:dyDescent="0.2">
      <c r="A38" s="140">
        <v>132</v>
      </c>
      <c r="B38" s="135" t="s">
        <v>45</v>
      </c>
      <c r="C38" s="135"/>
      <c r="D38" s="197">
        <v>100</v>
      </c>
      <c r="E38" s="135">
        <f>IF(AND(D38&lt;&gt;"",D38&lt;&gt;"..."),1,0)</f>
        <v>1</v>
      </c>
      <c r="F38" s="171">
        <v>2010</v>
      </c>
      <c r="G38" s="138">
        <v>100</v>
      </c>
      <c r="H38" s="171">
        <v>2010</v>
      </c>
      <c r="I38" s="138"/>
      <c r="J38" s="171"/>
      <c r="K38" s="138"/>
      <c r="L38" s="171"/>
      <c r="M38" s="136"/>
      <c r="N38" s="171"/>
      <c r="O38" s="138"/>
      <c r="P38" s="171"/>
      <c r="Q38" s="127"/>
      <c r="R38" s="136">
        <v>100</v>
      </c>
      <c r="S38" s="136">
        <v>0</v>
      </c>
      <c r="T38" s="136"/>
      <c r="U38" s="127"/>
      <c r="V38" s="127"/>
      <c r="W38" s="127"/>
      <c r="AB38" s="127"/>
      <c r="AC38" s="127"/>
      <c r="AD38" s="127"/>
    </row>
    <row r="39" spans="1:30" ht="12.75" x14ac:dyDescent="0.2">
      <c r="B39" s="184" t="s">
        <v>46</v>
      </c>
      <c r="C39" s="184"/>
      <c r="D39" s="195" t="s">
        <v>24</v>
      </c>
      <c r="E39" s="184"/>
      <c r="F39" s="180"/>
      <c r="G39" s="185"/>
      <c r="H39" s="180"/>
      <c r="I39" s="185"/>
      <c r="J39" s="180"/>
      <c r="K39" s="185"/>
      <c r="L39" s="180"/>
      <c r="M39" s="186"/>
      <c r="N39" s="180"/>
      <c r="O39" s="185"/>
      <c r="P39" s="180"/>
      <c r="Q39" s="184"/>
      <c r="R39" s="186"/>
      <c r="S39" s="186"/>
      <c r="T39" s="186"/>
    </row>
    <row r="40" spans="1:30" ht="12.75" x14ac:dyDescent="0.2">
      <c r="A40" s="128" t="s">
        <v>143</v>
      </c>
      <c r="B40" s="184" t="s">
        <v>47</v>
      </c>
      <c r="C40" s="184"/>
      <c r="D40" s="195" t="s">
        <v>24</v>
      </c>
      <c r="E40" s="184"/>
      <c r="F40" s="180"/>
      <c r="G40" s="185"/>
      <c r="H40" s="180"/>
      <c r="I40" s="185"/>
      <c r="J40" s="180"/>
      <c r="K40" s="185"/>
      <c r="L40" s="180"/>
      <c r="M40" s="186"/>
      <c r="N40" s="180"/>
      <c r="O40" s="185"/>
      <c r="P40" s="180"/>
      <c r="Q40" s="184"/>
      <c r="R40" s="186"/>
      <c r="S40" s="186"/>
      <c r="T40" s="186"/>
      <c r="U40" s="127"/>
      <c r="V40" s="127"/>
      <c r="W40" s="127"/>
      <c r="AB40" s="127"/>
      <c r="AC40" s="127"/>
      <c r="AD40" s="127"/>
    </row>
    <row r="41" spans="1:30" ht="12.75" x14ac:dyDescent="0.2">
      <c r="B41" s="187" t="s">
        <v>172</v>
      </c>
      <c r="C41" s="184"/>
      <c r="D41" s="195" t="s">
        <v>24</v>
      </c>
      <c r="E41" s="184"/>
      <c r="F41" s="180"/>
      <c r="G41" s="185"/>
      <c r="H41" s="180"/>
      <c r="I41" s="185"/>
      <c r="J41" s="180"/>
      <c r="K41" s="185"/>
      <c r="L41" s="180"/>
      <c r="M41" s="186"/>
      <c r="N41" s="180"/>
      <c r="O41" s="185"/>
      <c r="P41" s="180"/>
      <c r="Q41" s="184"/>
      <c r="R41" s="185"/>
      <c r="S41" s="185"/>
      <c r="T41" s="185"/>
    </row>
    <row r="42" spans="1:30" ht="12.75" x14ac:dyDescent="0.2">
      <c r="B42" s="179" t="s">
        <v>198</v>
      </c>
      <c r="C42" s="179"/>
      <c r="D42" s="195">
        <v>3</v>
      </c>
      <c r="E42" s="179">
        <f>IF(AND(D42&lt;&gt;"",D42&lt;&gt;"..."),1,0)</f>
        <v>1</v>
      </c>
      <c r="F42" s="180">
        <v>2009</v>
      </c>
      <c r="G42" s="185"/>
      <c r="H42" s="180"/>
      <c r="I42" s="185">
        <v>1</v>
      </c>
      <c r="J42" s="180">
        <v>2009</v>
      </c>
      <c r="K42" s="185"/>
      <c r="L42" s="180"/>
      <c r="M42" s="186"/>
      <c r="N42" s="180"/>
      <c r="O42" s="185"/>
      <c r="P42" s="180"/>
      <c r="Q42" s="184"/>
      <c r="R42" s="185"/>
      <c r="S42" s="185">
        <v>3</v>
      </c>
      <c r="T42" s="185"/>
    </row>
    <row r="43" spans="1:30" ht="12.75" x14ac:dyDescent="0.2">
      <c r="B43" s="184" t="s">
        <v>51</v>
      </c>
      <c r="C43" s="184"/>
      <c r="D43" s="195" t="s">
        <v>24</v>
      </c>
      <c r="E43" s="184"/>
      <c r="F43" s="180"/>
      <c r="G43" s="185"/>
      <c r="H43" s="180"/>
      <c r="I43" s="185"/>
      <c r="J43" s="180"/>
      <c r="K43" s="185"/>
      <c r="L43" s="180"/>
      <c r="M43" s="186"/>
      <c r="N43" s="180"/>
      <c r="O43" s="185"/>
      <c r="P43" s="180"/>
      <c r="Q43" s="184"/>
      <c r="R43" s="185"/>
      <c r="S43" s="185"/>
      <c r="T43" s="185"/>
    </row>
    <row r="44" spans="1:30" ht="12.75" x14ac:dyDescent="0.2">
      <c r="B44" s="184" t="s">
        <v>49</v>
      </c>
      <c r="C44" s="184"/>
      <c r="D44" s="195" t="s">
        <v>24</v>
      </c>
      <c r="E44" s="184"/>
      <c r="F44" s="180"/>
      <c r="G44" s="185"/>
      <c r="H44" s="180"/>
      <c r="I44" s="185"/>
      <c r="J44" s="180"/>
      <c r="K44" s="185"/>
      <c r="L44" s="180"/>
      <c r="M44" s="186"/>
      <c r="N44" s="180"/>
      <c r="O44" s="185"/>
      <c r="P44" s="180"/>
      <c r="Q44" s="184"/>
      <c r="R44" s="185"/>
      <c r="S44" s="185"/>
      <c r="T44" s="185"/>
    </row>
    <row r="45" spans="1:30" ht="12.75" x14ac:dyDescent="0.2">
      <c r="A45" s="141" t="s">
        <v>143</v>
      </c>
      <c r="B45" s="179" t="s">
        <v>199</v>
      </c>
      <c r="C45" s="179"/>
      <c r="D45" s="196">
        <v>100</v>
      </c>
      <c r="E45" s="179">
        <f>IF(AND(D45&lt;&gt;"",D45&lt;&gt;"..."),1,0)</f>
        <v>1</v>
      </c>
      <c r="F45" s="180">
        <v>2010</v>
      </c>
      <c r="G45" s="181">
        <v>100</v>
      </c>
      <c r="H45" s="180">
        <v>2010</v>
      </c>
      <c r="I45" s="181"/>
      <c r="J45" s="180"/>
      <c r="K45" s="181"/>
      <c r="L45" s="180"/>
      <c r="M45" s="183"/>
      <c r="N45" s="180"/>
      <c r="O45" s="181"/>
      <c r="P45" s="180"/>
      <c r="Q45" s="184"/>
      <c r="R45" s="183">
        <v>100</v>
      </c>
      <c r="S45" s="183"/>
      <c r="T45" s="183"/>
      <c r="U45" s="127"/>
      <c r="V45" s="127"/>
      <c r="W45" s="127"/>
      <c r="AB45" s="127"/>
      <c r="AC45" s="127"/>
      <c r="AD45" s="127"/>
    </row>
    <row r="46" spans="1:30" ht="5.25" customHeight="1" x14ac:dyDescent="0.2">
      <c r="B46" s="188"/>
      <c r="C46" s="188"/>
      <c r="D46" s="193"/>
      <c r="E46" s="188"/>
      <c r="F46" s="189"/>
      <c r="G46" s="190"/>
      <c r="H46" s="189"/>
      <c r="I46" s="190"/>
      <c r="J46" s="189"/>
      <c r="K46" s="190"/>
      <c r="L46" s="189"/>
      <c r="M46" s="191"/>
      <c r="N46" s="189"/>
      <c r="O46" s="190"/>
      <c r="P46" s="189"/>
      <c r="Q46" s="188"/>
      <c r="R46" s="192"/>
      <c r="S46" s="192"/>
      <c r="T46" s="192"/>
    </row>
    <row r="47" spans="1:30" ht="12.75" x14ac:dyDescent="0.2">
      <c r="D47" s="178"/>
      <c r="F47" s="172"/>
      <c r="H47" s="172"/>
      <c r="J47" s="172"/>
      <c r="L47" s="172"/>
      <c r="N47" s="172"/>
      <c r="P47" s="172"/>
      <c r="R47" s="145"/>
      <c r="S47" s="145"/>
      <c r="T47" s="145"/>
    </row>
    <row r="48" spans="1:30" ht="12.75" x14ac:dyDescent="0.2">
      <c r="D48" s="178"/>
      <c r="F48" s="172"/>
      <c r="H48" s="172"/>
      <c r="J48" s="172"/>
      <c r="L48" s="172"/>
      <c r="N48" s="172"/>
      <c r="P48" s="172"/>
    </row>
    <row r="49" spans="4:16" ht="12.75" x14ac:dyDescent="0.2">
      <c r="D49" s="178"/>
      <c r="F49" s="172"/>
      <c r="H49" s="172"/>
      <c r="J49" s="172"/>
      <c r="L49" s="172"/>
      <c r="N49" s="172"/>
      <c r="P49" s="172"/>
    </row>
    <row r="50" spans="4:16" ht="12.75" x14ac:dyDescent="0.2">
      <c r="D50" s="178"/>
      <c r="F50" s="172"/>
      <c r="H50" s="172"/>
      <c r="J50" s="172"/>
      <c r="L50" s="172"/>
      <c r="N50" s="172"/>
      <c r="P50" s="172"/>
    </row>
    <row r="51" spans="4:16" ht="12.75" x14ac:dyDescent="0.2">
      <c r="D51" s="178"/>
      <c r="F51" s="172"/>
      <c r="H51" s="172"/>
      <c r="J51" s="172"/>
      <c r="L51" s="172"/>
      <c r="N51" s="172"/>
      <c r="P51" s="172"/>
    </row>
    <row r="52" spans="4:16" ht="12.75" x14ac:dyDescent="0.2">
      <c r="D52" s="178"/>
      <c r="F52" s="172"/>
      <c r="H52" s="172"/>
      <c r="J52" s="172"/>
      <c r="L52" s="172"/>
      <c r="N52" s="172"/>
      <c r="P52" s="172"/>
    </row>
    <row r="53" spans="4:16" ht="12.75" x14ac:dyDescent="0.2">
      <c r="D53" s="178"/>
      <c r="F53" s="172"/>
      <c r="H53" s="172"/>
      <c r="J53" s="172"/>
      <c r="L53" s="172"/>
      <c r="N53" s="172"/>
      <c r="P53" s="172"/>
    </row>
    <row r="54" spans="4:16" ht="12.75" x14ac:dyDescent="0.2">
      <c r="D54" s="178"/>
      <c r="F54" s="172"/>
      <c r="G54" s="146"/>
      <c r="H54" s="172"/>
      <c r="J54" s="172"/>
      <c r="L54" s="172"/>
      <c r="N54" s="172"/>
      <c r="P54" s="172"/>
    </row>
    <row r="55" spans="4:16" ht="12.75" x14ac:dyDescent="0.2">
      <c r="D55" s="178"/>
      <c r="F55" s="172"/>
      <c r="H55" s="172"/>
      <c r="J55" s="172"/>
      <c r="L55" s="172"/>
      <c r="N55" s="172"/>
      <c r="P55" s="172"/>
    </row>
    <row r="56" spans="4:16" ht="12.75" x14ac:dyDescent="0.2">
      <c r="D56" s="178"/>
      <c r="F56" s="172"/>
      <c r="H56" s="172"/>
      <c r="J56" s="172"/>
      <c r="L56" s="172"/>
      <c r="N56" s="172"/>
      <c r="P56" s="172"/>
    </row>
    <row r="57" spans="4:16" ht="12.75" x14ac:dyDescent="0.2">
      <c r="D57" s="178"/>
      <c r="F57" s="172"/>
      <c r="H57" s="172"/>
      <c r="J57" s="172"/>
      <c r="L57" s="172"/>
      <c r="N57" s="172"/>
      <c r="P57" s="172"/>
    </row>
    <row r="58" spans="4:16" ht="12.75" x14ac:dyDescent="0.2">
      <c r="D58" s="178"/>
      <c r="F58" s="172"/>
      <c r="H58" s="172"/>
      <c r="J58" s="172"/>
      <c r="L58" s="172"/>
      <c r="N58" s="172"/>
      <c r="P58" s="172"/>
    </row>
    <row r="59" spans="4:16" ht="12.75" x14ac:dyDescent="0.2">
      <c r="D59" s="178"/>
      <c r="F59" s="172"/>
      <c r="H59" s="172"/>
      <c r="J59" s="172"/>
      <c r="L59" s="172"/>
      <c r="N59" s="172"/>
      <c r="P59" s="172"/>
    </row>
    <row r="60" spans="4:16" ht="12.75" x14ac:dyDescent="0.2">
      <c r="D60" s="178"/>
      <c r="F60" s="172"/>
      <c r="H60" s="172"/>
      <c r="J60" s="172"/>
      <c r="L60" s="172"/>
      <c r="N60" s="172"/>
      <c r="P60" s="172"/>
    </row>
    <row r="61" spans="4:16" ht="12.75" x14ac:dyDescent="0.2">
      <c r="D61" s="178"/>
      <c r="F61" s="172"/>
      <c r="H61" s="172"/>
      <c r="J61" s="172"/>
      <c r="L61" s="172"/>
      <c r="N61" s="172"/>
      <c r="P61" s="172"/>
    </row>
    <row r="62" spans="4:16" ht="12.75" x14ac:dyDescent="0.2">
      <c r="D62" s="178"/>
      <c r="F62" s="172"/>
      <c r="H62" s="172"/>
      <c r="J62" s="172"/>
      <c r="L62" s="172"/>
      <c r="N62" s="172"/>
      <c r="P62" s="172"/>
    </row>
    <row r="63" spans="4:16" ht="12.75" x14ac:dyDescent="0.2">
      <c r="D63" s="178"/>
      <c r="F63" s="172"/>
      <c r="H63" s="172"/>
      <c r="J63" s="172"/>
      <c r="L63" s="172"/>
      <c r="N63" s="172"/>
      <c r="P63" s="172"/>
    </row>
    <row r="64" spans="4:16" ht="12.75" x14ac:dyDescent="0.2">
      <c r="D64" s="178"/>
      <c r="F64" s="172"/>
      <c r="H64" s="172"/>
      <c r="J64" s="172"/>
      <c r="L64" s="172"/>
      <c r="N64" s="172"/>
      <c r="P64" s="172"/>
    </row>
    <row r="65" spans="4:16" ht="12.75" x14ac:dyDescent="0.2">
      <c r="D65" s="178"/>
      <c r="F65" s="172"/>
      <c r="H65" s="172"/>
      <c r="J65" s="172"/>
      <c r="L65" s="172"/>
      <c r="N65" s="172"/>
      <c r="P65" s="172"/>
    </row>
    <row r="66" spans="4:16" ht="12.75" x14ac:dyDescent="0.2">
      <c r="D66" s="178"/>
      <c r="F66" s="172"/>
      <c r="H66" s="172"/>
      <c r="J66" s="172"/>
      <c r="L66" s="172"/>
      <c r="N66" s="172"/>
      <c r="P66" s="172"/>
    </row>
    <row r="67" spans="4:16" ht="12.75" x14ac:dyDescent="0.2">
      <c r="D67" s="178"/>
      <c r="F67" s="172"/>
      <c r="H67" s="172"/>
      <c r="J67" s="172"/>
      <c r="L67" s="172"/>
      <c r="N67" s="172"/>
      <c r="P67" s="172"/>
    </row>
    <row r="68" spans="4:16" ht="12.75" x14ac:dyDescent="0.2">
      <c r="D68" s="178"/>
      <c r="F68" s="172"/>
      <c r="H68" s="172"/>
      <c r="J68" s="172"/>
      <c r="L68" s="172"/>
      <c r="N68" s="172"/>
      <c r="P68" s="172"/>
    </row>
    <row r="69" spans="4:16" ht="12.75" x14ac:dyDescent="0.2">
      <c r="D69" s="178"/>
      <c r="F69" s="172"/>
      <c r="H69" s="172"/>
      <c r="J69" s="172"/>
      <c r="L69" s="172"/>
      <c r="N69" s="172"/>
      <c r="P69" s="172"/>
    </row>
    <row r="70" spans="4:16" ht="12.75" x14ac:dyDescent="0.2">
      <c r="D70" s="178"/>
      <c r="F70" s="172"/>
      <c r="H70" s="172"/>
      <c r="J70" s="172"/>
      <c r="L70" s="172"/>
      <c r="N70" s="172"/>
      <c r="P70" s="172"/>
    </row>
    <row r="71" spans="4:16" ht="12.75" x14ac:dyDescent="0.2">
      <c r="D71" s="178"/>
      <c r="F71" s="172"/>
      <c r="H71" s="172"/>
      <c r="J71" s="172"/>
      <c r="L71" s="172"/>
      <c r="N71" s="172"/>
      <c r="P71" s="172"/>
    </row>
    <row r="72" spans="4:16" ht="12.75" x14ac:dyDescent="0.2">
      <c r="D72" s="178"/>
      <c r="F72" s="172"/>
      <c r="H72" s="172"/>
      <c r="J72" s="172"/>
      <c r="L72" s="172"/>
      <c r="N72" s="172"/>
      <c r="P72" s="172"/>
    </row>
    <row r="73" spans="4:16" ht="12.75" x14ac:dyDescent="0.2">
      <c r="D73" s="178"/>
      <c r="F73" s="172"/>
      <c r="H73" s="172"/>
      <c r="J73" s="172"/>
      <c r="L73" s="172"/>
      <c r="N73" s="172"/>
      <c r="P73" s="172"/>
    </row>
    <row r="74" spans="4:16" ht="12.75" x14ac:dyDescent="0.2">
      <c r="D74" s="178"/>
      <c r="F74" s="172"/>
      <c r="H74" s="172"/>
      <c r="J74" s="172"/>
      <c r="L74" s="172"/>
      <c r="N74" s="172"/>
      <c r="P74" s="172"/>
    </row>
    <row r="75" spans="4:16" ht="12.75" x14ac:dyDescent="0.2">
      <c r="D75" s="178"/>
      <c r="F75" s="172"/>
      <c r="H75" s="172"/>
      <c r="J75" s="172"/>
      <c r="L75" s="172"/>
      <c r="N75" s="172"/>
      <c r="P75" s="172"/>
    </row>
    <row r="76" spans="4:16" x14ac:dyDescent="0.2">
      <c r="F76" s="172"/>
      <c r="H76" s="172"/>
      <c r="J76" s="172"/>
      <c r="L76" s="172"/>
      <c r="N76" s="172"/>
      <c r="P76" s="172"/>
    </row>
    <row r="77" spans="4:16" x14ac:dyDescent="0.2">
      <c r="F77" s="172"/>
      <c r="H77" s="172"/>
      <c r="J77" s="172"/>
      <c r="L77" s="172"/>
      <c r="N77" s="172"/>
      <c r="P77" s="172"/>
    </row>
    <row r="78" spans="4:16" x14ac:dyDescent="0.2">
      <c r="F78" s="172"/>
      <c r="H78" s="172"/>
      <c r="J78" s="172"/>
      <c r="L78" s="172"/>
      <c r="N78" s="172"/>
      <c r="P78" s="172"/>
    </row>
    <row r="79" spans="4:16" x14ac:dyDescent="0.2">
      <c r="F79" s="172"/>
      <c r="H79" s="172"/>
      <c r="J79" s="172"/>
      <c r="L79" s="172"/>
      <c r="N79" s="172"/>
      <c r="P79" s="172"/>
    </row>
    <row r="80" spans="4:16" x14ac:dyDescent="0.2">
      <c r="F80" s="172"/>
      <c r="H80" s="172"/>
      <c r="J80" s="172"/>
      <c r="L80" s="172"/>
      <c r="N80" s="172"/>
      <c r="P80" s="172"/>
    </row>
    <row r="81" spans="6:16" x14ac:dyDescent="0.2">
      <c r="F81" s="172"/>
      <c r="H81" s="172"/>
      <c r="J81" s="172"/>
      <c r="L81" s="172"/>
      <c r="N81" s="172"/>
      <c r="P81" s="172"/>
    </row>
    <row r="82" spans="6:16" x14ac:dyDescent="0.2">
      <c r="F82" s="172"/>
      <c r="H82" s="172"/>
      <c r="J82" s="172"/>
      <c r="L82" s="172"/>
      <c r="N82" s="172"/>
      <c r="P82" s="172"/>
    </row>
    <row r="83" spans="6:16" x14ac:dyDescent="0.2">
      <c r="F83" s="172"/>
      <c r="H83" s="172"/>
      <c r="J83" s="172"/>
      <c r="L83" s="172"/>
      <c r="N83" s="172"/>
      <c r="P83" s="172"/>
    </row>
    <row r="84" spans="6:16" x14ac:dyDescent="0.2">
      <c r="F84" s="172"/>
      <c r="H84" s="172"/>
      <c r="J84" s="172"/>
      <c r="L84" s="172"/>
      <c r="N84" s="172"/>
      <c r="P84" s="172"/>
    </row>
    <row r="85" spans="6:16" x14ac:dyDescent="0.2">
      <c r="F85" s="172"/>
      <c r="H85" s="172"/>
      <c r="J85" s="172"/>
      <c r="L85" s="172"/>
      <c r="N85" s="172"/>
      <c r="P85" s="172"/>
    </row>
    <row r="86" spans="6:16" x14ac:dyDescent="0.2">
      <c r="F86" s="172"/>
      <c r="H86" s="172"/>
      <c r="J86" s="172"/>
      <c r="L86" s="172"/>
      <c r="N86" s="172"/>
      <c r="P86" s="172"/>
    </row>
    <row r="87" spans="6:16" x14ac:dyDescent="0.2">
      <c r="F87" s="172"/>
      <c r="H87" s="172"/>
      <c r="J87" s="172"/>
      <c r="L87" s="172"/>
      <c r="N87" s="172"/>
      <c r="P87" s="172"/>
    </row>
    <row r="88" spans="6:16" x14ac:dyDescent="0.2">
      <c r="F88" s="172"/>
      <c r="H88" s="172"/>
      <c r="J88" s="172"/>
      <c r="L88" s="172"/>
      <c r="N88" s="172"/>
      <c r="P88" s="172"/>
    </row>
    <row r="89" spans="6:16" x14ac:dyDescent="0.2">
      <c r="F89" s="172"/>
      <c r="H89" s="172"/>
      <c r="J89" s="172"/>
      <c r="L89" s="172"/>
      <c r="N89" s="172"/>
      <c r="P89" s="172"/>
    </row>
    <row r="90" spans="6:16" x14ac:dyDescent="0.2">
      <c r="F90" s="172"/>
      <c r="H90" s="172"/>
      <c r="J90" s="172"/>
      <c r="L90" s="172"/>
      <c r="N90" s="172"/>
      <c r="P90" s="172"/>
    </row>
    <row r="91" spans="6:16" x14ac:dyDescent="0.2">
      <c r="F91" s="172"/>
      <c r="H91" s="172"/>
      <c r="J91" s="172"/>
      <c r="L91" s="172"/>
      <c r="N91" s="172"/>
      <c r="P91" s="172"/>
    </row>
    <row r="92" spans="6:16" x14ac:dyDescent="0.2">
      <c r="F92" s="172"/>
      <c r="H92" s="172"/>
      <c r="J92" s="172"/>
      <c r="L92" s="172"/>
      <c r="N92" s="172"/>
      <c r="P92" s="172"/>
    </row>
    <row r="93" spans="6:16" x14ac:dyDescent="0.2">
      <c r="F93" s="172"/>
      <c r="H93" s="172"/>
      <c r="J93" s="172"/>
      <c r="L93" s="172"/>
      <c r="N93" s="172"/>
      <c r="P93" s="172"/>
    </row>
    <row r="94" spans="6:16" x14ac:dyDescent="0.2">
      <c r="F94" s="172"/>
      <c r="H94" s="172"/>
      <c r="J94" s="172"/>
      <c r="L94" s="172"/>
      <c r="N94" s="172"/>
      <c r="P94" s="172"/>
    </row>
    <row r="95" spans="6:16" x14ac:dyDescent="0.2">
      <c r="F95" s="172"/>
      <c r="H95" s="172"/>
      <c r="J95" s="172"/>
      <c r="L95" s="172"/>
      <c r="N95" s="172"/>
      <c r="P95" s="172"/>
    </row>
    <row r="96" spans="6:16" x14ac:dyDescent="0.2">
      <c r="F96" s="172"/>
      <c r="H96" s="172"/>
      <c r="J96" s="172"/>
      <c r="L96" s="172"/>
      <c r="N96" s="172"/>
      <c r="P96" s="172"/>
    </row>
    <row r="97" spans="6:16" x14ac:dyDescent="0.2">
      <c r="F97" s="172"/>
      <c r="H97" s="172"/>
      <c r="J97" s="172"/>
      <c r="L97" s="172"/>
      <c r="N97" s="172"/>
      <c r="P97" s="172"/>
    </row>
    <row r="98" spans="6:16" x14ac:dyDescent="0.2">
      <c r="F98" s="172"/>
      <c r="H98" s="172"/>
      <c r="J98" s="172"/>
      <c r="L98" s="172"/>
      <c r="N98" s="172"/>
      <c r="P98" s="172"/>
    </row>
    <row r="99" spans="6:16" x14ac:dyDescent="0.2">
      <c r="F99" s="172"/>
      <c r="H99" s="172"/>
      <c r="J99" s="172"/>
      <c r="L99" s="172"/>
      <c r="N99" s="172"/>
      <c r="P99" s="172"/>
    </row>
    <row r="100" spans="6:16" x14ac:dyDescent="0.2">
      <c r="F100" s="172"/>
      <c r="H100" s="172"/>
      <c r="J100" s="172"/>
      <c r="L100" s="172"/>
      <c r="N100" s="172"/>
      <c r="P100" s="172"/>
    </row>
    <row r="101" spans="6:16" x14ac:dyDescent="0.2">
      <c r="F101" s="172"/>
      <c r="H101" s="172"/>
      <c r="J101" s="172"/>
      <c r="L101" s="172"/>
      <c r="N101" s="172"/>
      <c r="P101" s="172"/>
    </row>
    <row r="102" spans="6:16" x14ac:dyDescent="0.2">
      <c r="F102" s="172"/>
      <c r="H102" s="172"/>
      <c r="J102" s="172"/>
      <c r="L102" s="172"/>
      <c r="N102" s="172"/>
      <c r="P102" s="172"/>
    </row>
    <row r="103" spans="6:16" x14ac:dyDescent="0.2">
      <c r="F103" s="172"/>
      <c r="H103" s="172"/>
      <c r="J103" s="172"/>
      <c r="L103" s="172"/>
      <c r="N103" s="172"/>
      <c r="P103" s="172"/>
    </row>
    <row r="104" spans="6:16" x14ac:dyDescent="0.2">
      <c r="F104" s="172"/>
      <c r="H104" s="172"/>
      <c r="J104" s="172"/>
      <c r="L104" s="172"/>
      <c r="N104" s="172"/>
      <c r="P104" s="172"/>
    </row>
    <row r="105" spans="6:16" x14ac:dyDescent="0.2">
      <c r="F105" s="172"/>
      <c r="H105" s="172"/>
      <c r="J105" s="172"/>
      <c r="L105" s="172"/>
      <c r="N105" s="172"/>
      <c r="P105" s="172"/>
    </row>
    <row r="106" spans="6:16" x14ac:dyDescent="0.2">
      <c r="F106" s="172"/>
      <c r="H106" s="172"/>
      <c r="J106" s="172"/>
      <c r="L106" s="172"/>
      <c r="N106" s="172"/>
      <c r="P106" s="172"/>
    </row>
    <row r="107" spans="6:16" x14ac:dyDescent="0.2">
      <c r="F107" s="172"/>
      <c r="H107" s="172"/>
      <c r="J107" s="172"/>
      <c r="L107" s="172"/>
      <c r="N107" s="172"/>
      <c r="P107" s="172"/>
    </row>
    <row r="108" spans="6:16" x14ac:dyDescent="0.2">
      <c r="F108" s="172"/>
      <c r="H108" s="172"/>
      <c r="J108" s="172"/>
      <c r="L108" s="172"/>
      <c r="N108" s="172"/>
      <c r="P108" s="172"/>
    </row>
    <row r="109" spans="6:16" x14ac:dyDescent="0.2">
      <c r="F109" s="172"/>
      <c r="H109" s="172"/>
      <c r="J109" s="172"/>
      <c r="L109" s="172"/>
      <c r="N109" s="172"/>
      <c r="P109" s="172"/>
    </row>
    <row r="110" spans="6:16" x14ac:dyDescent="0.2">
      <c r="F110" s="172"/>
      <c r="H110" s="172"/>
      <c r="J110" s="172"/>
      <c r="L110" s="172"/>
      <c r="N110" s="172"/>
      <c r="P110" s="172"/>
    </row>
    <row r="111" spans="6:16" x14ac:dyDescent="0.2">
      <c r="F111" s="172"/>
      <c r="H111" s="172"/>
      <c r="J111" s="172"/>
      <c r="L111" s="172"/>
      <c r="N111" s="172"/>
      <c r="P111" s="172"/>
    </row>
    <row r="112" spans="6:16" x14ac:dyDescent="0.2">
      <c r="F112" s="172"/>
      <c r="H112" s="172"/>
      <c r="J112" s="172"/>
      <c r="L112" s="172"/>
      <c r="N112" s="172"/>
      <c r="P112" s="172"/>
    </row>
    <row r="113" spans="6:16" x14ac:dyDescent="0.2">
      <c r="F113" s="172"/>
      <c r="H113" s="172"/>
      <c r="J113" s="172"/>
      <c r="L113" s="172"/>
      <c r="N113" s="172"/>
      <c r="P113" s="172"/>
    </row>
    <row r="114" spans="6:16" x14ac:dyDescent="0.2"/>
    <row r="115" spans="6:16" x14ac:dyDescent="0.2"/>
    <row r="116" spans="6:16" x14ac:dyDescent="0.2"/>
    <row r="117" spans="6:16" x14ac:dyDescent="0.2"/>
    <row r="118" spans="6:16" x14ac:dyDescent="0.2"/>
    <row r="119" spans="6:16" x14ac:dyDescent="0.2"/>
    <row r="120" spans="6:16" x14ac:dyDescent="0.2"/>
    <row r="121" spans="6:16" x14ac:dyDescent="0.2"/>
    <row r="122" spans="6:16" x14ac:dyDescent="0.2"/>
    <row r="123" spans="6:16" x14ac:dyDescent="0.2"/>
    <row r="124" spans="6:16" x14ac:dyDescent="0.2"/>
    <row r="125" spans="6:16" x14ac:dyDescent="0.2"/>
    <row r="126" spans="6:16" x14ac:dyDescent="0.2"/>
    <row r="127" spans="6:16" x14ac:dyDescent="0.2"/>
    <row r="128" spans="6:16" x14ac:dyDescent="0.2"/>
    <row r="129" x14ac:dyDescent="0.2"/>
    <row r="130" x14ac:dyDescent="0.2"/>
    <row r="131" x14ac:dyDescent="0.2"/>
    <row r="145" x14ac:dyDescent="0.2"/>
    <row r="171" x14ac:dyDescent="0.2"/>
    <row r="174" x14ac:dyDescent="0.2"/>
    <row r="175" x14ac:dyDescent="0.2"/>
    <row r="177" x14ac:dyDescent="0.2"/>
    <row r="178" x14ac:dyDescent="0.2"/>
    <row r="180" x14ac:dyDescent="0.2"/>
    <row r="182" x14ac:dyDescent="0.2"/>
    <row r="183" x14ac:dyDescent="0.2"/>
    <row r="184" x14ac:dyDescent="0.2"/>
    <row r="185" x14ac:dyDescent="0.2"/>
    <row r="188" x14ac:dyDescent="0.2"/>
    <row r="191" x14ac:dyDescent="0.2"/>
    <row r="193" x14ac:dyDescent="0.2"/>
    <row r="209" x14ac:dyDescent="0.2"/>
    <row r="225" x14ac:dyDescent="0.2"/>
    <row r="239" x14ac:dyDescent="0.2"/>
    <row r="241" x14ac:dyDescent="0.2"/>
    <row r="242" x14ac:dyDescent="0.2"/>
  </sheetData>
  <sortState ref="B38:U45">
    <sortCondition ref="B38"/>
  </sortState>
  <mergeCells count="1">
    <mergeCell ref="B1:O1"/>
  </mergeCells>
  <pageMargins left="0.7" right="0.7" top="0.75" bottom="0.75" header="0.3" footer="0.3"/>
  <pageSetup paperSize="9" scale="82"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I236"/>
  <sheetViews>
    <sheetView workbookViewId="0">
      <selection activeCell="A16" sqref="A16:XFD16"/>
    </sheetView>
  </sheetViews>
  <sheetFormatPr baseColWidth="10" defaultColWidth="0" defaultRowHeight="12.75" zeroHeight="1" x14ac:dyDescent="0.2"/>
  <cols>
    <col min="1" max="1" width="3.5703125" style="167" customWidth="1"/>
    <col min="2" max="2" width="102.5703125" style="156" customWidth="1"/>
    <col min="3" max="3" width="9.140625" style="152" customWidth="1"/>
    <col min="4" max="4" width="52" style="153" hidden="1"/>
    <col min="5" max="256" width="9.140625" style="153" hidden="1"/>
    <col min="257" max="257" width="98.7109375" style="153" hidden="1"/>
    <col min="258" max="512" width="9.140625" style="153" hidden="1"/>
    <col min="513" max="513" width="98.7109375" style="153" hidden="1"/>
    <col min="514" max="768" width="9.140625" style="153" hidden="1"/>
    <col min="769" max="769" width="98.7109375" style="153" hidden="1"/>
    <col min="770" max="1024" width="9.140625" style="153" hidden="1"/>
    <col min="1025" max="1025" width="98.7109375" style="153" hidden="1"/>
    <col min="1026" max="1280" width="9.140625" style="153" hidden="1"/>
    <col min="1281" max="1281" width="98.7109375" style="153" hidden="1"/>
    <col min="1282" max="1536" width="9.140625" style="153" hidden="1"/>
    <col min="1537" max="1537" width="98.7109375" style="153" hidden="1"/>
    <col min="1538" max="1792" width="9.140625" style="153" hidden="1"/>
    <col min="1793" max="1793" width="98.7109375" style="153" hidden="1"/>
    <col min="1794" max="2048" width="9.140625" style="153" hidden="1"/>
    <col min="2049" max="2049" width="98.7109375" style="153" hidden="1"/>
    <col min="2050" max="2304" width="9.140625" style="153" hidden="1"/>
    <col min="2305" max="2305" width="98.7109375" style="153" hidden="1"/>
    <col min="2306" max="2560" width="9.140625" style="153" hidden="1"/>
    <col min="2561" max="2561" width="98.7109375" style="153" hidden="1"/>
    <col min="2562" max="2816" width="9.140625" style="153" hidden="1"/>
    <col min="2817" max="2817" width="98.7109375" style="153" hidden="1"/>
    <col min="2818" max="3072" width="9.140625" style="153" hidden="1"/>
    <col min="3073" max="3073" width="98.7109375" style="153" hidden="1"/>
    <col min="3074" max="3328" width="9.140625" style="153" hidden="1"/>
    <col min="3329" max="3329" width="98.7109375" style="153" hidden="1"/>
    <col min="3330" max="3584" width="9.140625" style="153" hidden="1"/>
    <col min="3585" max="3585" width="98.7109375" style="153" hidden="1"/>
    <col min="3586" max="3840" width="9.140625" style="153" hidden="1"/>
    <col min="3841" max="3841" width="98.7109375" style="153" hidden="1"/>
    <col min="3842" max="4096" width="9.140625" style="153" hidden="1"/>
    <col min="4097" max="4097" width="98.7109375" style="153" hidden="1"/>
    <col min="4098" max="4352" width="9.140625" style="153" hidden="1"/>
    <col min="4353" max="4353" width="98.7109375" style="153" hidden="1"/>
    <col min="4354" max="4608" width="9.140625" style="153" hidden="1"/>
    <col min="4609" max="4609" width="98.7109375" style="153" hidden="1"/>
    <col min="4610" max="4864" width="9.140625" style="153" hidden="1"/>
    <col min="4865" max="4865" width="98.7109375" style="153" hidden="1"/>
    <col min="4866" max="5120" width="9.140625" style="153" hidden="1"/>
    <col min="5121" max="5121" width="98.7109375" style="153" hidden="1"/>
    <col min="5122" max="5376" width="9.140625" style="153" hidden="1"/>
    <col min="5377" max="5377" width="98.7109375" style="153" hidden="1"/>
    <col min="5378" max="5632" width="9.140625" style="153" hidden="1"/>
    <col min="5633" max="5633" width="98.7109375" style="153" hidden="1"/>
    <col min="5634" max="5888" width="9.140625" style="153" hidden="1"/>
    <col min="5889" max="5889" width="98.7109375" style="153" hidden="1"/>
    <col min="5890" max="6144" width="9.140625" style="153" hidden="1"/>
    <col min="6145" max="6145" width="98.7109375" style="153" hidden="1"/>
    <col min="6146" max="6400" width="9.140625" style="153" hidden="1"/>
    <col min="6401" max="6401" width="98.7109375" style="153" hidden="1"/>
    <col min="6402" max="6656" width="9.140625" style="153" hidden="1"/>
    <col min="6657" max="6657" width="98.7109375" style="153" hidden="1"/>
    <col min="6658" max="6912" width="9.140625" style="153" hidden="1"/>
    <col min="6913" max="6913" width="98.7109375" style="153" hidden="1"/>
    <col min="6914" max="7168" width="9.140625" style="153" hidden="1"/>
    <col min="7169" max="7169" width="98.7109375" style="153" hidden="1"/>
    <col min="7170" max="7424" width="9.140625" style="153" hidden="1"/>
    <col min="7425" max="7425" width="98.7109375" style="153" hidden="1"/>
    <col min="7426" max="7680" width="9.140625" style="153" hidden="1"/>
    <col min="7681" max="7681" width="98.7109375" style="153" hidden="1"/>
    <col min="7682" max="7936" width="9.140625" style="153" hidden="1"/>
    <col min="7937" max="7937" width="98.7109375" style="153" hidden="1"/>
    <col min="7938" max="8192" width="9.140625" style="153" hidden="1"/>
    <col min="8193" max="8193" width="98.7109375" style="153" hidden="1"/>
    <col min="8194" max="8448" width="9.140625" style="153" hidden="1"/>
    <col min="8449" max="8449" width="98.7109375" style="153" hidden="1"/>
    <col min="8450" max="8704" width="9.140625" style="153" hidden="1"/>
    <col min="8705" max="8705" width="98.7109375" style="153" hidden="1"/>
    <col min="8706" max="8960" width="9.140625" style="153" hidden="1"/>
    <col min="8961" max="8961" width="98.7109375" style="153" hidden="1"/>
    <col min="8962" max="9216" width="9.140625" style="153" hidden="1"/>
    <col min="9217" max="9217" width="98.7109375" style="153" hidden="1"/>
    <col min="9218" max="9472" width="9.140625" style="153" hidden="1"/>
    <col min="9473" max="9473" width="98.7109375" style="153" hidden="1"/>
    <col min="9474" max="9728" width="9.140625" style="153" hidden="1"/>
    <col min="9729" max="9729" width="98.7109375" style="153" hidden="1"/>
    <col min="9730" max="9984" width="9.140625" style="153" hidden="1"/>
    <col min="9985" max="9985" width="98.7109375" style="153" hidden="1"/>
    <col min="9986" max="10240" width="9.140625" style="153" hidden="1"/>
    <col min="10241" max="10241" width="98.7109375" style="153" hidden="1"/>
    <col min="10242" max="10496" width="9.140625" style="153" hidden="1"/>
    <col min="10497" max="10497" width="98.7109375" style="153" hidden="1"/>
    <col min="10498" max="10752" width="9.140625" style="153" hidden="1"/>
    <col min="10753" max="10753" width="98.7109375" style="153" hidden="1"/>
    <col min="10754" max="11008" width="9.140625" style="153" hidden="1"/>
    <col min="11009" max="11009" width="98.7109375" style="153" hidden="1"/>
    <col min="11010" max="11264" width="9.140625" style="153" hidden="1"/>
    <col min="11265" max="11265" width="98.7109375" style="153" hidden="1"/>
    <col min="11266" max="11520" width="9.140625" style="153" hidden="1"/>
    <col min="11521" max="11521" width="98.7109375" style="153" hidden="1"/>
    <col min="11522" max="11776" width="9.140625" style="153" hidden="1"/>
    <col min="11777" max="11777" width="98.7109375" style="153" hidden="1"/>
    <col min="11778" max="12032" width="9.140625" style="153" hidden="1"/>
    <col min="12033" max="12033" width="98.7109375" style="153" hidden="1"/>
    <col min="12034" max="12288" width="9.140625" style="153" hidden="1"/>
    <col min="12289" max="12289" width="98.7109375" style="153" hidden="1"/>
    <col min="12290" max="12544" width="9.140625" style="153" hidden="1"/>
    <col min="12545" max="12545" width="98.7109375" style="153" hidden="1"/>
    <col min="12546" max="12800" width="9.140625" style="153" hidden="1"/>
    <col min="12801" max="12801" width="98.7109375" style="153" hidden="1"/>
    <col min="12802" max="13056" width="9.140625" style="153" hidden="1"/>
    <col min="13057" max="13057" width="98.7109375" style="153" hidden="1"/>
    <col min="13058" max="13312" width="9.140625" style="153" hidden="1"/>
    <col min="13313" max="13313" width="98.7109375" style="153" hidden="1"/>
    <col min="13314" max="13568" width="9.140625" style="153" hidden="1"/>
    <col min="13569" max="13569" width="98.7109375" style="153" hidden="1"/>
    <col min="13570" max="13824" width="9.140625" style="153" hidden="1"/>
    <col min="13825" max="13825" width="98.7109375" style="153" hidden="1"/>
    <col min="13826" max="14080" width="9.140625" style="153" hidden="1"/>
    <col min="14081" max="14081" width="98.7109375" style="153" hidden="1"/>
    <col min="14082" max="14336" width="9.140625" style="153" hidden="1"/>
    <col min="14337" max="14337" width="98.7109375" style="153" hidden="1"/>
    <col min="14338" max="14592" width="9.140625" style="153" hidden="1"/>
    <col min="14593" max="14593" width="98.7109375" style="153" hidden="1"/>
    <col min="14594" max="14848" width="9.140625" style="153" hidden="1"/>
    <col min="14849" max="14849" width="98.7109375" style="153" hidden="1"/>
    <col min="14850" max="15104" width="9.140625" style="153" hidden="1"/>
    <col min="15105" max="15105" width="98.7109375" style="153" hidden="1"/>
    <col min="15106" max="15360" width="9.140625" style="153" hidden="1"/>
    <col min="15361" max="15361" width="98.7109375" style="153" hidden="1"/>
    <col min="15362" max="15616" width="9.140625" style="153" hidden="1"/>
    <col min="15617" max="15617" width="98.7109375" style="153" hidden="1"/>
    <col min="15618" max="15872" width="9.140625" style="153" hidden="1"/>
    <col min="15873" max="15873" width="98.7109375" style="153" hidden="1"/>
    <col min="15874" max="16128" width="9.140625" style="153" hidden="1"/>
    <col min="16129" max="16129" width="98.7109375" style="153" hidden="1"/>
    <col min="16130" max="16384" width="9.140625" style="153" hidden="1"/>
  </cols>
  <sheetData>
    <row r="1" spans="1:4" ht="36" customHeight="1" x14ac:dyDescent="0.2">
      <c r="A1" s="206" t="s">
        <v>204</v>
      </c>
      <c r="B1" s="206"/>
    </row>
    <row r="2" spans="1:4" x14ac:dyDescent="0.2">
      <c r="A2" s="154"/>
      <c r="B2" s="154"/>
    </row>
    <row r="3" spans="1:4" x14ac:dyDescent="0.2">
      <c r="A3" s="155"/>
      <c r="B3" s="156" t="s">
        <v>147</v>
      </c>
    </row>
    <row r="4" spans="1:4" ht="11.25" hidden="1" customHeight="1" x14ac:dyDescent="0.25">
      <c r="A4" s="155"/>
      <c r="B4" s="157" t="s">
        <v>2</v>
      </c>
    </row>
    <row r="5" spans="1:4" x14ac:dyDescent="0.2"/>
    <row r="6" spans="1:4" s="164" customFormat="1" ht="22.5" x14ac:dyDescent="0.2">
      <c r="A6" s="161">
        <v>1</v>
      </c>
      <c r="B6" s="162" t="s">
        <v>173</v>
      </c>
      <c r="C6" s="163"/>
      <c r="D6" s="163"/>
    </row>
    <row r="7" spans="1:4" ht="22.5" x14ac:dyDescent="0.2">
      <c r="A7" s="158">
        <v>2</v>
      </c>
      <c r="B7" s="159" t="s">
        <v>149</v>
      </c>
    </row>
    <row r="8" spans="1:4" x14ac:dyDescent="0.2">
      <c r="A8" s="158">
        <v>3</v>
      </c>
      <c r="B8" s="159" t="s">
        <v>150</v>
      </c>
    </row>
    <row r="9" spans="1:4" x14ac:dyDescent="0.2">
      <c r="A9" s="161">
        <v>4</v>
      </c>
      <c r="B9" s="162" t="s">
        <v>151</v>
      </c>
      <c r="C9" s="139"/>
    </row>
    <row r="10" spans="1:4" ht="33.75" x14ac:dyDescent="0.2">
      <c r="A10" s="158">
        <v>5</v>
      </c>
      <c r="B10" s="159" t="s">
        <v>152</v>
      </c>
      <c r="C10" s="127"/>
    </row>
    <row r="11" spans="1:4" ht="33.75" x14ac:dyDescent="0.2">
      <c r="A11" s="161">
        <v>6</v>
      </c>
      <c r="B11" s="162" t="s">
        <v>153</v>
      </c>
      <c r="C11" s="127"/>
    </row>
    <row r="12" spans="1:4" ht="33.75" x14ac:dyDescent="0.2">
      <c r="A12" s="158">
        <v>7</v>
      </c>
      <c r="B12" s="159" t="s">
        <v>154</v>
      </c>
    </row>
    <row r="13" spans="1:4" ht="22.5" x14ac:dyDescent="0.2">
      <c r="A13" s="161">
        <v>8</v>
      </c>
      <c r="B13" s="162" t="s">
        <v>155</v>
      </c>
    </row>
    <row r="14" spans="1:4" ht="56.25" x14ac:dyDescent="0.2">
      <c r="A14" s="158">
        <v>9</v>
      </c>
      <c r="B14" s="159" t="s">
        <v>156</v>
      </c>
    </row>
    <row r="15" spans="1:4" ht="67.5" x14ac:dyDescent="0.2">
      <c r="A15" s="161">
        <v>10</v>
      </c>
      <c r="B15" s="162" t="s">
        <v>157</v>
      </c>
    </row>
    <row r="16" spans="1:4" ht="33.75" x14ac:dyDescent="0.2">
      <c r="A16" s="161">
        <v>11</v>
      </c>
      <c r="B16" s="162" t="s">
        <v>158</v>
      </c>
      <c r="C16" s="160"/>
    </row>
    <row r="17" spans="1:4" ht="78.75" x14ac:dyDescent="0.2">
      <c r="A17" s="158">
        <v>12</v>
      </c>
      <c r="B17" s="159" t="s">
        <v>159</v>
      </c>
      <c r="C17" s="160"/>
    </row>
    <row r="18" spans="1:4" ht="45" x14ac:dyDescent="0.2">
      <c r="A18" s="158">
        <v>13</v>
      </c>
      <c r="B18" s="159" t="s">
        <v>160</v>
      </c>
      <c r="C18" s="160"/>
    </row>
    <row r="19" spans="1:4" ht="22.5" x14ac:dyDescent="0.2">
      <c r="A19" s="161">
        <v>14</v>
      </c>
      <c r="B19" s="162" t="s">
        <v>161</v>
      </c>
    </row>
    <row r="20" spans="1:4" ht="22.5" x14ac:dyDescent="0.2">
      <c r="A20" s="161">
        <v>15</v>
      </c>
      <c r="B20" s="162" t="s">
        <v>148</v>
      </c>
    </row>
    <row r="21" spans="1:4" ht="22.5" x14ac:dyDescent="0.2">
      <c r="A21" s="161">
        <v>16</v>
      </c>
      <c r="B21" s="162" t="s">
        <v>162</v>
      </c>
      <c r="C21" s="160"/>
      <c r="D21" s="166"/>
    </row>
    <row r="22" spans="1:4" ht="33.75" x14ac:dyDescent="0.2">
      <c r="A22" s="158">
        <v>17</v>
      </c>
      <c r="B22" s="159" t="s">
        <v>163</v>
      </c>
      <c r="C22" s="160"/>
      <c r="D22" s="166"/>
    </row>
    <row r="23" spans="1:4" ht="33.75" x14ac:dyDescent="0.2">
      <c r="A23" s="161">
        <v>18</v>
      </c>
      <c r="B23" s="162" t="s">
        <v>164</v>
      </c>
      <c r="C23" s="160"/>
    </row>
    <row r="24" spans="1:4" x14ac:dyDescent="0.2">
      <c r="A24" s="161">
        <v>19</v>
      </c>
      <c r="B24" s="162" t="s">
        <v>165</v>
      </c>
      <c r="C24" s="160"/>
    </row>
    <row r="25" spans="1:4" ht="33.75" x14ac:dyDescent="0.2">
      <c r="A25" s="158">
        <v>20</v>
      </c>
      <c r="B25" s="159" t="s">
        <v>166</v>
      </c>
      <c r="C25" s="160"/>
    </row>
    <row r="26" spans="1:4" ht="22.5" x14ac:dyDescent="0.2">
      <c r="A26" s="158">
        <v>21</v>
      </c>
      <c r="B26" s="159" t="s">
        <v>167</v>
      </c>
    </row>
    <row r="27" spans="1:4" ht="33.75" x14ac:dyDescent="0.2">
      <c r="A27" s="158">
        <v>22</v>
      </c>
      <c r="B27" s="159" t="s">
        <v>168</v>
      </c>
    </row>
    <row r="28" spans="1:4" ht="22.5" x14ac:dyDescent="0.2">
      <c r="A28" s="158">
        <v>23</v>
      </c>
      <c r="B28" s="159" t="s">
        <v>169</v>
      </c>
      <c r="C28" s="160"/>
      <c r="D28" s="165"/>
    </row>
    <row r="29" spans="1:4" ht="45" x14ac:dyDescent="0.2">
      <c r="A29" s="158">
        <v>24</v>
      </c>
      <c r="B29" s="159" t="s">
        <v>170</v>
      </c>
    </row>
    <row r="30" spans="1:4" ht="22.5" x14ac:dyDescent="0.2">
      <c r="A30" s="161">
        <v>25</v>
      </c>
      <c r="B30" s="162" t="s">
        <v>171</v>
      </c>
    </row>
    <row r="31" spans="1:4" x14ac:dyDescent="0.2">
      <c r="A31" s="155"/>
    </row>
    <row r="32" spans="1:4" x14ac:dyDescent="0.2">
      <c r="A32" s="155"/>
    </row>
    <row r="33" spans="1:1" hidden="1" x14ac:dyDescent="0.2">
      <c r="A33" s="155"/>
    </row>
    <row r="34" spans="1:1" hidden="1" x14ac:dyDescent="0.2">
      <c r="A34" s="155"/>
    </row>
    <row r="35" spans="1:1" hidden="1" x14ac:dyDescent="0.2">
      <c r="A35" s="155"/>
    </row>
    <row r="36" spans="1:1" hidden="1" x14ac:dyDescent="0.2">
      <c r="A36" s="155"/>
    </row>
    <row r="37" spans="1:1" hidden="1" x14ac:dyDescent="0.2">
      <c r="A37" s="155"/>
    </row>
    <row r="38" spans="1:1" hidden="1" x14ac:dyDescent="0.2">
      <c r="A38" s="155"/>
    </row>
    <row r="39" spans="1:1" hidden="1" x14ac:dyDescent="0.2">
      <c r="A39" s="155"/>
    </row>
    <row r="40" spans="1:1" hidden="1" x14ac:dyDescent="0.2">
      <c r="A40" s="155"/>
    </row>
    <row r="41" spans="1:1" hidden="1" x14ac:dyDescent="0.2">
      <c r="A41" s="155"/>
    </row>
    <row r="42" spans="1:1" hidden="1" x14ac:dyDescent="0.2">
      <c r="A42" s="155"/>
    </row>
    <row r="43" spans="1:1" hidden="1" x14ac:dyDescent="0.2">
      <c r="A43" s="155"/>
    </row>
    <row r="44" spans="1:1" hidden="1" x14ac:dyDescent="0.2">
      <c r="A44" s="155"/>
    </row>
    <row r="45" spans="1:1" hidden="1" x14ac:dyDescent="0.2">
      <c r="A45" s="155"/>
    </row>
    <row r="46" spans="1:1" hidden="1" x14ac:dyDescent="0.2">
      <c r="A46" s="155"/>
    </row>
    <row r="47" spans="1:1" hidden="1" x14ac:dyDescent="0.2">
      <c r="A47" s="155"/>
    </row>
    <row r="48" spans="1:1" hidden="1" x14ac:dyDescent="0.2">
      <c r="A48" s="155"/>
    </row>
    <row r="49" spans="1:1" hidden="1" x14ac:dyDescent="0.2">
      <c r="A49" s="155"/>
    </row>
    <row r="50" spans="1:1" hidden="1" x14ac:dyDescent="0.2">
      <c r="A50" s="155"/>
    </row>
    <row r="51" spans="1:1" hidden="1" x14ac:dyDescent="0.2">
      <c r="A51" s="155"/>
    </row>
    <row r="52" spans="1:1" hidden="1" x14ac:dyDescent="0.2">
      <c r="A52" s="155"/>
    </row>
    <row r="53" spans="1:1" hidden="1" x14ac:dyDescent="0.2">
      <c r="A53" s="155"/>
    </row>
    <row r="54" spans="1:1" hidden="1" x14ac:dyDescent="0.2">
      <c r="A54" s="155"/>
    </row>
    <row r="55" spans="1:1" hidden="1" x14ac:dyDescent="0.2">
      <c r="A55" s="155"/>
    </row>
    <row r="56" spans="1:1" hidden="1" x14ac:dyDescent="0.2">
      <c r="A56" s="155"/>
    </row>
    <row r="57" spans="1:1" hidden="1" x14ac:dyDescent="0.2">
      <c r="A57" s="155"/>
    </row>
    <row r="58" spans="1:1" hidden="1" x14ac:dyDescent="0.2">
      <c r="A58" s="155"/>
    </row>
    <row r="59" spans="1:1" hidden="1" x14ac:dyDescent="0.2">
      <c r="A59" s="155"/>
    </row>
    <row r="60" spans="1:1" hidden="1" x14ac:dyDescent="0.2">
      <c r="A60" s="155"/>
    </row>
    <row r="61" spans="1:1" hidden="1" x14ac:dyDescent="0.2">
      <c r="A61" s="155"/>
    </row>
    <row r="62" spans="1:1" hidden="1" x14ac:dyDescent="0.2">
      <c r="A62" s="155"/>
    </row>
    <row r="63" spans="1:1" hidden="1" x14ac:dyDescent="0.2">
      <c r="A63" s="155"/>
    </row>
    <row r="64" spans="1:1" hidden="1" x14ac:dyDescent="0.2">
      <c r="A64" s="155"/>
    </row>
    <row r="65" spans="1:1" hidden="1" x14ac:dyDescent="0.2">
      <c r="A65" s="155"/>
    </row>
    <row r="66" spans="1:1" hidden="1" x14ac:dyDescent="0.2">
      <c r="A66" s="155"/>
    </row>
    <row r="67" spans="1:1" hidden="1" x14ac:dyDescent="0.2">
      <c r="A67" s="155"/>
    </row>
    <row r="68" spans="1:1" hidden="1" x14ac:dyDescent="0.2">
      <c r="A68" s="155"/>
    </row>
    <row r="69" spans="1:1" hidden="1" x14ac:dyDescent="0.2">
      <c r="A69" s="155"/>
    </row>
    <row r="70" spans="1:1" hidden="1" x14ac:dyDescent="0.2">
      <c r="A70" s="155"/>
    </row>
    <row r="71" spans="1:1" hidden="1" x14ac:dyDescent="0.2">
      <c r="A71" s="155"/>
    </row>
    <row r="72" spans="1:1" hidden="1" x14ac:dyDescent="0.2">
      <c r="A72" s="155"/>
    </row>
    <row r="73" spans="1:1" hidden="1" x14ac:dyDescent="0.2">
      <c r="A73" s="155"/>
    </row>
    <row r="74" spans="1:1" hidden="1" x14ac:dyDescent="0.2">
      <c r="A74" s="155"/>
    </row>
    <row r="75" spans="1:1" hidden="1" x14ac:dyDescent="0.2">
      <c r="A75" s="155"/>
    </row>
    <row r="76" spans="1:1" hidden="1" x14ac:dyDescent="0.2">
      <c r="A76" s="155"/>
    </row>
    <row r="77" spans="1:1" hidden="1" x14ac:dyDescent="0.2">
      <c r="A77" s="155"/>
    </row>
    <row r="78" spans="1:1" hidden="1" x14ac:dyDescent="0.2">
      <c r="A78" s="155"/>
    </row>
    <row r="79" spans="1:1" hidden="1" x14ac:dyDescent="0.2">
      <c r="A79" s="155"/>
    </row>
    <row r="80" spans="1: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sheetData>
  <mergeCells count="1">
    <mergeCell ref="A1:B1"/>
  </mergeCells>
  <pageMargins left="0.7" right="0.7" top="0.75" bottom="0.75" header="0.3" footer="0.3"/>
  <pageSetup paperSize="9" scale="84"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082"/>
  <sheetViews>
    <sheetView zoomScale="93" zoomScaleNormal="93" workbookViewId="0">
      <pane xSplit="3" ySplit="5" topLeftCell="D6" activePane="bottomRight" state="frozen"/>
      <selection pane="topRight" activeCell="D1" sqref="D1"/>
      <selection pane="bottomLeft" activeCell="A10" sqref="A10"/>
      <selection pane="bottomRight" sqref="A1:AB1"/>
    </sheetView>
  </sheetViews>
  <sheetFormatPr baseColWidth="10" defaultColWidth="0" defaultRowHeight="11.25" zeroHeight="1" x14ac:dyDescent="0.2"/>
  <cols>
    <col min="1" max="1" width="2.7109375" style="46" customWidth="1"/>
    <col min="2" max="2" width="2.28515625" style="46" customWidth="1"/>
    <col min="3" max="3" width="17.5703125" style="36" customWidth="1"/>
    <col min="4" max="4" width="12.5703125" style="45" customWidth="1"/>
    <col min="5" max="5" width="4.42578125" style="48" customWidth="1"/>
    <col min="6" max="6" width="1.5703125" style="36" customWidth="1"/>
    <col min="7" max="7" width="7.42578125" style="45" customWidth="1"/>
    <col min="8" max="8" width="7.7109375" style="45" customWidth="1"/>
    <col min="9" max="9" width="2.28515625" style="45" customWidth="1"/>
    <col min="10" max="11" width="7.5703125" style="45" bestFit="1" customWidth="1"/>
    <col min="12" max="12" width="10.7109375" style="45" customWidth="1"/>
    <col min="13" max="13" width="1.7109375" style="45" customWidth="1"/>
    <col min="14" max="14" width="6.28515625" style="45" customWidth="1"/>
    <col min="15" max="15" width="7.5703125" style="45" bestFit="1" customWidth="1"/>
    <col min="16" max="16" width="11.140625" style="45" customWidth="1"/>
    <col min="17" max="17" width="1.5703125" style="45" customWidth="1"/>
    <col min="18" max="18" width="10.140625" style="45" customWidth="1"/>
    <col min="19" max="19" width="11.85546875" style="45" bestFit="1" customWidth="1"/>
    <col min="20" max="20" width="1.5703125" style="36" customWidth="1"/>
    <col min="21" max="21" width="9.7109375" style="50" bestFit="1" customWidth="1"/>
    <col min="22" max="22" width="7.85546875" style="50" customWidth="1"/>
    <col min="23" max="23" width="1.5703125" style="36" customWidth="1"/>
    <col min="24" max="24" width="11.140625" style="45" customWidth="1"/>
    <col min="25" max="25" width="5.140625" style="3" customWidth="1"/>
    <col min="26" max="26" width="1.140625" style="45" customWidth="1"/>
    <col min="27" max="27" width="10.28515625" style="45" customWidth="1"/>
    <col min="28" max="28" width="0.85546875" style="51" customWidth="1"/>
    <col min="29" max="16384" width="13.28515625" style="23" hidden="1"/>
  </cols>
  <sheetData>
    <row r="1" spans="1:54" s="25" customFormat="1" ht="15.75" x14ac:dyDescent="0.25">
      <c r="A1" s="211" t="s">
        <v>202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row>
    <row r="2" spans="1:54" s="87" customFormat="1" ht="36" customHeight="1" x14ac:dyDescent="0.2">
      <c r="A2" s="85"/>
      <c r="B2" s="85"/>
      <c r="C2" s="85"/>
      <c r="D2" s="209" t="s">
        <v>37</v>
      </c>
      <c r="E2" s="210"/>
      <c r="F2" s="86"/>
      <c r="G2" s="213" t="s">
        <v>71</v>
      </c>
      <c r="H2" s="213"/>
      <c r="I2" s="213"/>
      <c r="J2" s="213"/>
      <c r="K2" s="213"/>
      <c r="L2" s="213"/>
      <c r="M2" s="213"/>
      <c r="N2" s="213"/>
      <c r="O2" s="213"/>
      <c r="P2" s="213"/>
      <c r="Q2" s="213"/>
      <c r="R2" s="213"/>
      <c r="S2" s="213"/>
      <c r="T2" s="85"/>
      <c r="U2" s="214" t="s">
        <v>39</v>
      </c>
      <c r="V2" s="214"/>
      <c r="W2" s="85"/>
      <c r="X2" s="212" t="s">
        <v>110</v>
      </c>
      <c r="Y2" s="212"/>
      <c r="Z2" s="85"/>
      <c r="AA2" s="94" t="s">
        <v>104</v>
      </c>
      <c r="AB2" s="85"/>
    </row>
    <row r="3" spans="1:54" s="87" customFormat="1" ht="23.25" customHeight="1" x14ac:dyDescent="0.2">
      <c r="A3" s="85"/>
      <c r="B3" s="85"/>
      <c r="C3" s="85"/>
      <c r="D3" s="86"/>
      <c r="E3" s="86"/>
      <c r="F3" s="86"/>
      <c r="G3" s="86"/>
      <c r="H3" s="86"/>
      <c r="I3" s="86"/>
      <c r="J3" s="207" t="s">
        <v>70</v>
      </c>
      <c r="K3" s="208"/>
      <c r="L3" s="208"/>
      <c r="M3" s="86"/>
      <c r="N3" s="207" t="s">
        <v>111</v>
      </c>
      <c r="O3" s="208"/>
      <c r="P3" s="208"/>
      <c r="Q3" s="86"/>
      <c r="R3" s="86"/>
      <c r="S3" s="86"/>
      <c r="T3" s="85"/>
      <c r="U3" s="88"/>
      <c r="V3" s="88"/>
      <c r="W3" s="85"/>
      <c r="X3" s="85"/>
      <c r="Y3" s="89"/>
      <c r="Z3" s="85"/>
      <c r="AA3" s="85"/>
      <c r="AB3" s="85"/>
    </row>
    <row r="4" spans="1:54" s="102" customFormat="1" ht="115.5" customHeight="1" x14ac:dyDescent="0.2">
      <c r="A4" s="26"/>
      <c r="B4" s="26"/>
      <c r="C4" s="26" t="s">
        <v>32</v>
      </c>
      <c r="D4" s="95" t="s">
        <v>96</v>
      </c>
      <c r="E4" s="96" t="s">
        <v>38</v>
      </c>
      <c r="F4" s="97"/>
      <c r="G4" s="95" t="s">
        <v>112</v>
      </c>
      <c r="H4" s="95" t="s">
        <v>119</v>
      </c>
      <c r="I4" s="95"/>
      <c r="J4" s="95" t="s">
        <v>120</v>
      </c>
      <c r="K4" s="95" t="s">
        <v>121</v>
      </c>
      <c r="L4" s="95" t="s">
        <v>118</v>
      </c>
      <c r="M4" s="95"/>
      <c r="N4" s="95" t="s">
        <v>122</v>
      </c>
      <c r="O4" s="95" t="s">
        <v>123</v>
      </c>
      <c r="P4" s="95" t="s">
        <v>124</v>
      </c>
      <c r="Q4" s="95"/>
      <c r="R4" s="95" t="s">
        <v>125</v>
      </c>
      <c r="S4" s="95" t="s">
        <v>126</v>
      </c>
      <c r="T4" s="98"/>
      <c r="U4" s="99" t="s">
        <v>102</v>
      </c>
      <c r="V4" s="99" t="s">
        <v>127</v>
      </c>
      <c r="W4" s="98"/>
      <c r="X4" s="100" t="s">
        <v>109</v>
      </c>
      <c r="Y4" s="100" t="s">
        <v>69</v>
      </c>
      <c r="Z4" s="100"/>
      <c r="AA4" s="100" t="s">
        <v>105</v>
      </c>
      <c r="AB4" s="98"/>
      <c r="AC4" s="101" t="s">
        <v>72</v>
      </c>
      <c r="AD4" s="101" t="s">
        <v>72</v>
      </c>
      <c r="AE4" s="101" t="s">
        <v>73</v>
      </c>
      <c r="AF4" s="101" t="s">
        <v>74</v>
      </c>
      <c r="AG4" s="101" t="s">
        <v>75</v>
      </c>
      <c r="AH4" s="101" t="s">
        <v>74</v>
      </c>
      <c r="AI4" s="101" t="s">
        <v>76</v>
      </c>
      <c r="AJ4" s="101" t="s">
        <v>77</v>
      </c>
      <c r="AK4" s="101" t="s">
        <v>78</v>
      </c>
    </row>
    <row r="5" spans="1:54" ht="5.25" customHeight="1" x14ac:dyDescent="0.2">
      <c r="A5" s="27"/>
      <c r="B5" s="27"/>
      <c r="C5" s="27"/>
      <c r="D5" s="28"/>
      <c r="E5" s="29"/>
      <c r="F5" s="27"/>
      <c r="G5" s="30"/>
      <c r="H5" s="30"/>
      <c r="I5" s="30"/>
      <c r="J5" s="30"/>
      <c r="K5" s="30"/>
      <c r="L5" s="30"/>
      <c r="M5" s="30"/>
      <c r="N5" s="30"/>
      <c r="O5" s="30"/>
      <c r="P5" s="30"/>
      <c r="Q5" s="30"/>
      <c r="R5" s="30"/>
      <c r="S5" s="30"/>
      <c r="T5" s="27"/>
      <c r="U5" s="31"/>
      <c r="V5" s="31"/>
      <c r="W5" s="27"/>
      <c r="X5" s="30"/>
      <c r="Y5" s="1"/>
      <c r="Z5" s="30"/>
      <c r="AA5" s="30"/>
      <c r="AB5" s="32"/>
    </row>
    <row r="6" spans="1:54" s="24" customFormat="1" ht="14.25" x14ac:dyDescent="0.2">
      <c r="A6" s="81"/>
      <c r="B6" s="81"/>
      <c r="C6" s="81" t="s">
        <v>101</v>
      </c>
      <c r="D6" s="82">
        <v>61.063000000000002</v>
      </c>
      <c r="E6" s="82"/>
      <c r="F6" s="82"/>
      <c r="G6" s="82">
        <v>59.219410000000003</v>
      </c>
      <c r="H6" s="82">
        <v>851.39189999999996</v>
      </c>
      <c r="I6" s="82"/>
      <c r="J6" s="82">
        <v>421.98457000000002</v>
      </c>
      <c r="K6" s="82">
        <v>479.73365999999999</v>
      </c>
      <c r="L6" s="82"/>
      <c r="M6" s="82"/>
      <c r="N6" s="82">
        <v>125.84524</v>
      </c>
      <c r="O6" s="82">
        <v>133.92623</v>
      </c>
      <c r="P6" s="82"/>
      <c r="Q6" s="82"/>
      <c r="R6" s="82">
        <v>26.682700000000001</v>
      </c>
      <c r="S6" s="82">
        <v>47.424520000000001</v>
      </c>
      <c r="T6" s="82"/>
      <c r="U6" s="83">
        <v>38.366999999999997</v>
      </c>
      <c r="V6" s="83">
        <v>20.0244</v>
      </c>
      <c r="W6" s="82"/>
      <c r="X6" s="90">
        <v>78.822000000000003</v>
      </c>
      <c r="Y6" s="82"/>
      <c r="Z6" s="82"/>
      <c r="AA6" s="82">
        <v>14.76017</v>
      </c>
      <c r="AB6" s="84"/>
    </row>
    <row r="7" spans="1:54" ht="12" customHeight="1" x14ac:dyDescent="0.25">
      <c r="A7" s="40">
        <v>1</v>
      </c>
      <c r="B7" s="34" t="s">
        <v>54</v>
      </c>
      <c r="C7" s="40"/>
      <c r="D7" s="37"/>
      <c r="E7" s="38"/>
      <c r="F7" s="37"/>
      <c r="G7" s="37"/>
      <c r="H7" s="37"/>
      <c r="I7" s="37"/>
      <c r="J7" s="37"/>
      <c r="K7" s="37"/>
      <c r="L7" s="37"/>
      <c r="M7" s="37"/>
      <c r="N7" s="37"/>
      <c r="O7" s="37"/>
      <c r="P7" s="37"/>
      <c r="Q7" s="37"/>
      <c r="R7" s="37"/>
      <c r="S7" s="37"/>
      <c r="T7" s="37"/>
      <c r="U7" s="39"/>
      <c r="V7" s="39"/>
      <c r="W7" s="37"/>
      <c r="X7" s="37"/>
      <c r="Y7" s="2"/>
      <c r="Z7" s="37"/>
      <c r="AA7" s="37"/>
      <c r="AB7" s="37"/>
      <c r="AX7" s="35"/>
      <c r="AY7" s="35"/>
      <c r="AZ7" s="35"/>
      <c r="BA7" s="35"/>
      <c r="BB7" s="35"/>
    </row>
    <row r="8" spans="1:54" ht="12" customHeight="1" x14ac:dyDescent="0.25">
      <c r="A8" s="40">
        <v>1</v>
      </c>
      <c r="B8" s="34" t="s">
        <v>54</v>
      </c>
      <c r="C8" s="40"/>
      <c r="D8" s="37"/>
      <c r="E8" s="38"/>
      <c r="F8" s="37"/>
      <c r="G8" s="37"/>
      <c r="H8" s="37"/>
      <c r="I8" s="37"/>
      <c r="J8" s="37"/>
      <c r="K8" s="37"/>
      <c r="L8" s="37"/>
      <c r="M8" s="37"/>
      <c r="N8" s="37"/>
      <c r="O8" s="37"/>
      <c r="P8" s="37"/>
      <c r="Q8" s="37"/>
      <c r="R8" s="37"/>
      <c r="S8" s="37"/>
      <c r="T8" s="37"/>
      <c r="U8" s="39"/>
      <c r="V8" s="39"/>
      <c r="W8" s="37"/>
      <c r="X8" s="37"/>
      <c r="Y8" s="2"/>
      <c r="Z8" s="37"/>
      <c r="AA8" s="37"/>
      <c r="AB8" s="37"/>
      <c r="AX8" s="35"/>
      <c r="AY8" s="35"/>
      <c r="AZ8" s="35"/>
      <c r="BA8" s="35"/>
      <c r="BB8" s="35"/>
    </row>
    <row r="9" spans="1:54" x14ac:dyDescent="0.2">
      <c r="A9" s="40">
        <v>1</v>
      </c>
      <c r="B9" s="36"/>
      <c r="C9" s="33" t="s">
        <v>40</v>
      </c>
      <c r="D9" s="37" t="s">
        <v>24</v>
      </c>
      <c r="E9" s="38" t="s">
        <v>24</v>
      </c>
      <c r="F9" s="37"/>
      <c r="G9" s="37">
        <v>20.634</v>
      </c>
      <c r="H9" s="37">
        <v>11.54</v>
      </c>
      <c r="I9" s="37"/>
      <c r="J9" s="37">
        <v>2.831</v>
      </c>
      <c r="K9" s="37">
        <v>5.0640000000000001</v>
      </c>
      <c r="L9" s="37">
        <v>15.648087973045666</v>
      </c>
      <c r="M9" s="37"/>
      <c r="N9" s="37">
        <v>21.754999999999999</v>
      </c>
      <c r="O9" s="37">
        <v>25.774999999999999</v>
      </c>
      <c r="P9" s="37">
        <v>4.3301655656659221</v>
      </c>
      <c r="Q9" s="37"/>
      <c r="R9" s="37">
        <v>89.23</v>
      </c>
      <c r="S9" s="37">
        <v>95.171000000000006</v>
      </c>
      <c r="T9" s="37"/>
      <c r="U9" s="39">
        <v>86.16</v>
      </c>
      <c r="V9" s="39">
        <v>92.25</v>
      </c>
      <c r="W9" s="37"/>
      <c r="X9" s="37">
        <v>38.6</v>
      </c>
      <c r="Y9" s="2">
        <v>2011</v>
      </c>
      <c r="Z9" s="37"/>
      <c r="AA9" s="37">
        <v>46</v>
      </c>
      <c r="AB9" s="37"/>
      <c r="AC9" s="14" t="s">
        <v>41</v>
      </c>
      <c r="AD9" s="14" t="s">
        <v>41</v>
      </c>
      <c r="AE9" s="14" t="s">
        <v>83</v>
      </c>
      <c r="AF9" s="14" t="s">
        <v>24</v>
      </c>
      <c r="AG9" s="14" t="s">
        <v>84</v>
      </c>
      <c r="AH9" s="14" t="s">
        <v>24</v>
      </c>
      <c r="AI9" s="14" t="s">
        <v>60</v>
      </c>
      <c r="AJ9" s="14" t="s">
        <v>59</v>
      </c>
      <c r="AK9" s="14" t="s">
        <v>59</v>
      </c>
      <c r="AX9" s="35"/>
      <c r="AY9" s="35"/>
      <c r="AZ9" s="35"/>
      <c r="BA9" s="35"/>
      <c r="BB9" s="35"/>
    </row>
    <row r="10" spans="1:54" x14ac:dyDescent="0.2">
      <c r="A10" s="40">
        <v>1</v>
      </c>
      <c r="B10" s="36"/>
      <c r="C10" s="33" t="s">
        <v>4</v>
      </c>
      <c r="D10" s="37">
        <v>100</v>
      </c>
      <c r="E10" s="38">
        <v>2011</v>
      </c>
      <c r="F10" s="37"/>
      <c r="G10" s="37">
        <v>80.171999999999997</v>
      </c>
      <c r="H10" s="37">
        <v>4761.13</v>
      </c>
      <c r="I10" s="37"/>
      <c r="J10" s="37">
        <v>2220.866</v>
      </c>
      <c r="K10" s="37">
        <v>2305.6849999999999</v>
      </c>
      <c r="L10" s="37">
        <v>0.94141879075770873</v>
      </c>
      <c r="M10" s="37"/>
      <c r="N10" s="37">
        <v>593.29999999999995</v>
      </c>
      <c r="O10" s="37">
        <v>665.40200000000004</v>
      </c>
      <c r="P10" s="37">
        <v>2.9087820824455379</v>
      </c>
      <c r="Q10" s="37"/>
      <c r="R10" s="37">
        <v>0</v>
      </c>
      <c r="S10" s="37">
        <v>0</v>
      </c>
      <c r="T10" s="37"/>
      <c r="U10" s="39">
        <v>0</v>
      </c>
      <c r="V10" s="39">
        <v>0</v>
      </c>
      <c r="W10" s="37"/>
      <c r="X10" s="37">
        <v>99.1</v>
      </c>
      <c r="Y10" s="2">
        <v>2008</v>
      </c>
      <c r="Z10" s="37"/>
      <c r="AA10" s="37">
        <v>0.7</v>
      </c>
      <c r="AB10" s="37"/>
      <c r="AC10" s="14" t="s">
        <v>41</v>
      </c>
      <c r="AD10" s="14" t="s">
        <v>41</v>
      </c>
      <c r="AE10" s="14" t="s">
        <v>85</v>
      </c>
      <c r="AF10" s="14" t="s">
        <v>66</v>
      </c>
      <c r="AG10" s="14" t="s">
        <v>86</v>
      </c>
      <c r="AH10" s="14" t="s">
        <v>66</v>
      </c>
      <c r="AI10" s="14" t="s">
        <v>65</v>
      </c>
      <c r="AJ10" s="14" t="s">
        <v>67</v>
      </c>
      <c r="AK10" s="14" t="s">
        <v>24</v>
      </c>
      <c r="AX10" s="35"/>
      <c r="AY10" s="35"/>
      <c r="AZ10" s="35"/>
      <c r="BA10" s="35"/>
      <c r="BB10" s="35"/>
    </row>
    <row r="11" spans="1:54" x14ac:dyDescent="0.2">
      <c r="A11" s="40">
        <v>1</v>
      </c>
      <c r="B11" s="36"/>
      <c r="C11" s="33" t="s">
        <v>17</v>
      </c>
      <c r="D11" s="37">
        <v>1.4</v>
      </c>
      <c r="E11" s="38">
        <v>2003</v>
      </c>
      <c r="F11" s="37"/>
      <c r="G11" s="37">
        <v>38.728000000000002</v>
      </c>
      <c r="H11" s="37" t="s">
        <v>24</v>
      </c>
      <c r="I11" s="37"/>
      <c r="J11" s="37">
        <v>5.4020000000000001</v>
      </c>
      <c r="K11" s="37">
        <v>7.5010000000000003</v>
      </c>
      <c r="L11" s="37">
        <v>8.5528290743534399</v>
      </c>
      <c r="M11" s="37"/>
      <c r="N11" s="37">
        <v>9.9480000000000004</v>
      </c>
      <c r="O11" s="37">
        <v>12.582000000000001</v>
      </c>
      <c r="P11" s="37">
        <v>6.0482426365812358</v>
      </c>
      <c r="Q11" s="37"/>
      <c r="R11" s="37" t="s">
        <v>24</v>
      </c>
      <c r="S11" s="37" t="s">
        <v>24</v>
      </c>
      <c r="T11" s="37"/>
      <c r="U11" s="39">
        <v>75.7</v>
      </c>
      <c r="V11" s="39">
        <v>86.4</v>
      </c>
      <c r="W11" s="37"/>
      <c r="X11" s="37">
        <v>31.1</v>
      </c>
      <c r="Y11" s="2">
        <v>2011</v>
      </c>
      <c r="Z11" s="37"/>
      <c r="AA11" s="37">
        <v>24</v>
      </c>
      <c r="AB11" s="37"/>
      <c r="AC11" s="14" t="s">
        <v>41</v>
      </c>
      <c r="AD11" s="14" t="s">
        <v>41</v>
      </c>
      <c r="AE11" s="14" t="s">
        <v>83</v>
      </c>
      <c r="AF11" s="14" t="s">
        <v>58</v>
      </c>
      <c r="AG11" s="14" t="s">
        <v>84</v>
      </c>
      <c r="AH11" s="14" t="s">
        <v>58</v>
      </c>
      <c r="AI11" s="14" t="s">
        <v>60</v>
      </c>
      <c r="AJ11" s="14" t="s">
        <v>59</v>
      </c>
      <c r="AK11" s="14" t="s">
        <v>59</v>
      </c>
      <c r="AX11" s="35"/>
      <c r="AY11" s="35"/>
      <c r="AZ11" s="35"/>
      <c r="BA11" s="35"/>
      <c r="BB11" s="35"/>
    </row>
    <row r="12" spans="1:54" x14ac:dyDescent="0.2">
      <c r="A12" s="40">
        <v>1</v>
      </c>
      <c r="B12" s="36"/>
      <c r="C12" s="33" t="s">
        <v>43</v>
      </c>
      <c r="D12" s="37">
        <v>100</v>
      </c>
      <c r="E12" s="38">
        <v>2010</v>
      </c>
      <c r="F12" s="37"/>
      <c r="G12" s="37">
        <v>85.210999999999999</v>
      </c>
      <c r="H12" s="37">
        <v>846.5</v>
      </c>
      <c r="I12" s="37"/>
      <c r="J12" s="37">
        <v>538.20500000000004</v>
      </c>
      <c r="K12" s="37">
        <v>519.91800000000001</v>
      </c>
      <c r="L12" s="37">
        <v>-0.86048697598688495</v>
      </c>
      <c r="M12" s="37"/>
      <c r="N12" s="37">
        <v>97.665999999999997</v>
      </c>
      <c r="O12" s="37">
        <v>90.408000000000001</v>
      </c>
      <c r="P12" s="37">
        <v>-1.9120032147660448</v>
      </c>
      <c r="Q12" s="37"/>
      <c r="R12" s="37">
        <v>0</v>
      </c>
      <c r="S12" s="37">
        <v>0</v>
      </c>
      <c r="T12" s="37"/>
      <c r="U12" s="39">
        <v>0</v>
      </c>
      <c r="V12" s="39">
        <v>0</v>
      </c>
      <c r="W12" s="37"/>
      <c r="X12" s="37">
        <v>99.7</v>
      </c>
      <c r="Y12" s="2">
        <v>2011</v>
      </c>
      <c r="Z12" s="37"/>
      <c r="AA12" s="37">
        <v>2.4</v>
      </c>
      <c r="AB12" s="37"/>
      <c r="AC12" s="14" t="s">
        <v>41</v>
      </c>
      <c r="AD12" s="14" t="s">
        <v>41</v>
      </c>
      <c r="AE12" s="14" t="s">
        <v>85</v>
      </c>
      <c r="AF12" s="14" t="s">
        <v>24</v>
      </c>
      <c r="AG12" s="14" t="s">
        <v>86</v>
      </c>
      <c r="AH12" s="14" t="s">
        <v>24</v>
      </c>
      <c r="AI12" s="14" t="s">
        <v>65</v>
      </c>
      <c r="AJ12" s="14" t="s">
        <v>67</v>
      </c>
      <c r="AK12" s="14" t="s">
        <v>24</v>
      </c>
      <c r="AX12" s="35"/>
      <c r="AY12" s="35"/>
      <c r="AZ12" s="35"/>
      <c r="BA12" s="35"/>
      <c r="BB12" s="35"/>
    </row>
    <row r="13" spans="1:54" x14ac:dyDescent="0.2">
      <c r="A13" s="40">
        <v>1</v>
      </c>
      <c r="B13" s="36"/>
      <c r="C13" s="33" t="s">
        <v>19</v>
      </c>
      <c r="D13" s="37">
        <v>26.1</v>
      </c>
      <c r="E13" s="38">
        <v>2009</v>
      </c>
      <c r="F13" s="37"/>
      <c r="G13" s="37">
        <v>43.110999999999997</v>
      </c>
      <c r="H13" s="37">
        <v>22.08</v>
      </c>
      <c r="I13" s="37"/>
      <c r="J13" s="37">
        <v>5.4720000000000004</v>
      </c>
      <c r="K13" s="37">
        <v>8.34</v>
      </c>
      <c r="L13" s="37">
        <v>11.110471485704965</v>
      </c>
      <c r="M13" s="37"/>
      <c r="N13" s="37">
        <v>13.404</v>
      </c>
      <c r="O13" s="37">
        <v>21.137</v>
      </c>
      <c r="P13" s="37">
        <v>12.060416439026778</v>
      </c>
      <c r="Q13" s="37"/>
      <c r="R13" s="37">
        <v>55.29</v>
      </c>
      <c r="S13" s="37">
        <v>90.762</v>
      </c>
      <c r="T13" s="37"/>
      <c r="U13" s="39">
        <v>55.75</v>
      </c>
      <c r="V13" s="39">
        <v>75.239999999999995</v>
      </c>
      <c r="W13" s="37"/>
      <c r="X13" s="37">
        <v>71</v>
      </c>
      <c r="Y13" s="2">
        <v>2010</v>
      </c>
      <c r="Z13" s="37"/>
      <c r="AA13" s="37">
        <v>25</v>
      </c>
      <c r="AB13" s="37"/>
      <c r="AC13" s="14" t="s">
        <v>41</v>
      </c>
      <c r="AD13" s="14" t="s">
        <v>41</v>
      </c>
      <c r="AE13" s="14" t="s">
        <v>83</v>
      </c>
      <c r="AF13" s="14" t="s">
        <v>61</v>
      </c>
      <c r="AG13" s="14" t="s">
        <v>84</v>
      </c>
      <c r="AH13" s="14" t="s">
        <v>61</v>
      </c>
      <c r="AI13" s="14" t="s">
        <v>60</v>
      </c>
      <c r="AJ13" s="14" t="s">
        <v>59</v>
      </c>
      <c r="AK13" s="14" t="s">
        <v>59</v>
      </c>
      <c r="AX13" s="35"/>
      <c r="AY13" s="35"/>
      <c r="AZ13" s="35"/>
      <c r="BA13" s="35"/>
      <c r="BB13" s="35"/>
    </row>
    <row r="14" spans="1:54" x14ac:dyDescent="0.2">
      <c r="A14" s="40">
        <v>1</v>
      </c>
      <c r="B14" s="36"/>
      <c r="C14" s="33" t="s">
        <v>10</v>
      </c>
      <c r="D14" s="37">
        <v>96.9</v>
      </c>
      <c r="E14" s="38">
        <v>2010</v>
      </c>
      <c r="F14" s="37"/>
      <c r="G14" s="37">
        <v>65.228999999999999</v>
      </c>
      <c r="H14" s="37">
        <v>181.35</v>
      </c>
      <c r="I14" s="37"/>
      <c r="J14" s="37">
        <v>44.667000000000002</v>
      </c>
      <c r="K14" s="37">
        <v>89.117000000000004</v>
      </c>
      <c r="L14" s="37">
        <v>18.848428454488641</v>
      </c>
      <c r="M14" s="37"/>
      <c r="N14" s="37">
        <v>41.927999999999997</v>
      </c>
      <c r="O14" s="37">
        <v>55.442</v>
      </c>
      <c r="P14" s="37">
        <v>7.2342911835993284</v>
      </c>
      <c r="Q14" s="37"/>
      <c r="R14" s="37">
        <v>0</v>
      </c>
      <c r="S14" s="37">
        <v>24.120999999999999</v>
      </c>
      <c r="T14" s="37"/>
      <c r="U14" s="39">
        <v>0</v>
      </c>
      <c r="V14" s="39">
        <v>28.96</v>
      </c>
      <c r="W14" s="37"/>
      <c r="X14" s="37">
        <v>99.6</v>
      </c>
      <c r="Y14" s="2">
        <v>2010</v>
      </c>
      <c r="Z14" s="37"/>
      <c r="AA14" s="37">
        <v>3.7</v>
      </c>
      <c r="AB14" s="37"/>
      <c r="AC14" s="14" t="s">
        <v>41</v>
      </c>
      <c r="AD14" s="14" t="s">
        <v>41</v>
      </c>
      <c r="AE14" s="14" t="s">
        <v>81</v>
      </c>
      <c r="AF14" s="14" t="s">
        <v>61</v>
      </c>
      <c r="AG14" s="14" t="s">
        <v>82</v>
      </c>
      <c r="AH14" s="14" t="s">
        <v>62</v>
      </c>
      <c r="AI14" s="14" t="s">
        <v>56</v>
      </c>
      <c r="AJ14" s="14" t="s">
        <v>57</v>
      </c>
      <c r="AK14" s="14" t="s">
        <v>57</v>
      </c>
      <c r="AX14" s="35"/>
      <c r="AY14" s="35"/>
      <c r="AZ14" s="35"/>
      <c r="BA14" s="35"/>
      <c r="BB14" s="35"/>
    </row>
    <row r="15" spans="1:54" x14ac:dyDescent="0.2">
      <c r="A15" s="40">
        <v>1</v>
      </c>
      <c r="B15" s="36"/>
      <c r="C15" s="33" t="s">
        <v>20</v>
      </c>
      <c r="D15" s="37">
        <v>12.5</v>
      </c>
      <c r="E15" s="38">
        <v>2010</v>
      </c>
      <c r="F15" s="37"/>
      <c r="G15" s="37">
        <v>40.637</v>
      </c>
      <c r="H15" s="37">
        <v>24.02</v>
      </c>
      <c r="I15" s="37"/>
      <c r="J15" s="37">
        <v>8.2040000000000006</v>
      </c>
      <c r="K15" s="37">
        <v>12.595000000000001</v>
      </c>
      <c r="L15" s="37">
        <v>11.312293219059422</v>
      </c>
      <c r="M15" s="37"/>
      <c r="N15" s="37">
        <v>21.959</v>
      </c>
      <c r="O15" s="37">
        <v>24.683</v>
      </c>
      <c r="P15" s="37">
        <v>2.9665937721716773</v>
      </c>
      <c r="Q15" s="37"/>
      <c r="R15" s="37">
        <v>65.05</v>
      </c>
      <c r="S15" s="37">
        <v>89.950999999999993</v>
      </c>
      <c r="T15" s="37"/>
      <c r="U15" s="39">
        <v>33.049999999999997</v>
      </c>
      <c r="V15" s="39">
        <v>62.53</v>
      </c>
      <c r="W15" s="37"/>
      <c r="X15" s="37">
        <v>57.7</v>
      </c>
      <c r="Y15" s="2">
        <v>2009</v>
      </c>
      <c r="Z15" s="37"/>
      <c r="AA15" s="37">
        <v>20</v>
      </c>
      <c r="AB15" s="37"/>
      <c r="AC15" s="14" t="s">
        <v>41</v>
      </c>
      <c r="AD15" s="14" t="s">
        <v>41</v>
      </c>
      <c r="AE15" s="14" t="s">
        <v>83</v>
      </c>
      <c r="AF15" s="14" t="s">
        <v>58</v>
      </c>
      <c r="AG15" s="14" t="s">
        <v>82</v>
      </c>
      <c r="AH15" s="14" t="s">
        <v>58</v>
      </c>
      <c r="AI15" s="14" t="s">
        <v>63</v>
      </c>
      <c r="AJ15" s="14" t="s">
        <v>64</v>
      </c>
      <c r="AK15" s="14" t="s">
        <v>64</v>
      </c>
      <c r="AX15" s="35"/>
      <c r="AY15" s="35"/>
      <c r="AZ15" s="35"/>
      <c r="BA15" s="35"/>
      <c r="BB15" s="35"/>
    </row>
    <row r="16" spans="1:54" x14ac:dyDescent="0.2">
      <c r="A16" s="40">
        <v>1</v>
      </c>
      <c r="B16" s="36"/>
      <c r="C16" s="33" t="s">
        <v>21</v>
      </c>
      <c r="D16" s="37">
        <v>59</v>
      </c>
      <c r="E16" s="38">
        <v>2010</v>
      </c>
      <c r="F16" s="37"/>
      <c r="G16" s="37">
        <v>50.116</v>
      </c>
      <c r="H16" s="37">
        <v>47.61</v>
      </c>
      <c r="I16" s="37"/>
      <c r="J16" s="37">
        <v>17.177</v>
      </c>
      <c r="K16" s="37">
        <v>15.641999999999999</v>
      </c>
      <c r="L16" s="37">
        <v>-2.3131194405761946</v>
      </c>
      <c r="M16" s="37"/>
      <c r="N16" s="37">
        <v>20.995000000000001</v>
      </c>
      <c r="O16" s="37">
        <v>22.530999999999999</v>
      </c>
      <c r="P16" s="37">
        <v>1.7808672684467952</v>
      </c>
      <c r="Q16" s="37"/>
      <c r="R16" s="37">
        <v>20.72</v>
      </c>
      <c r="S16" s="37">
        <v>80.081000000000003</v>
      </c>
      <c r="T16" s="37"/>
      <c r="U16" s="39">
        <v>31.6</v>
      </c>
      <c r="V16" s="39">
        <v>61.72</v>
      </c>
      <c r="W16" s="37"/>
      <c r="X16" s="37">
        <v>79.8</v>
      </c>
      <c r="Y16" s="2">
        <v>2010</v>
      </c>
      <c r="Z16" s="37"/>
      <c r="AA16" s="37">
        <v>22</v>
      </c>
      <c r="AB16" s="37"/>
      <c r="AC16" s="14" t="s">
        <v>41</v>
      </c>
      <c r="AD16" s="14" t="s">
        <v>41</v>
      </c>
      <c r="AE16" s="14" t="s">
        <v>79</v>
      </c>
      <c r="AF16" s="14" t="s">
        <v>61</v>
      </c>
      <c r="AG16" s="14" t="s">
        <v>80</v>
      </c>
      <c r="AH16" s="14" t="s">
        <v>62</v>
      </c>
      <c r="AI16" s="14" t="s">
        <v>63</v>
      </c>
      <c r="AJ16" s="14" t="s">
        <v>64</v>
      </c>
      <c r="AK16" s="14" t="s">
        <v>64</v>
      </c>
      <c r="AX16" s="35"/>
      <c r="AY16" s="35"/>
      <c r="AZ16" s="35"/>
      <c r="BA16" s="35"/>
      <c r="BB16" s="35"/>
    </row>
    <row r="17" spans="1:54" x14ac:dyDescent="0.2">
      <c r="A17" s="40">
        <v>1</v>
      </c>
      <c r="B17" s="36"/>
      <c r="C17" s="33" t="s">
        <v>11</v>
      </c>
      <c r="D17" s="37">
        <v>90</v>
      </c>
      <c r="E17" s="38">
        <v>2005</v>
      </c>
      <c r="F17" s="37"/>
      <c r="G17" s="37">
        <v>41.536000000000001</v>
      </c>
      <c r="H17" s="37">
        <v>143.84</v>
      </c>
      <c r="I17" s="37"/>
      <c r="J17" s="37">
        <v>81.069000000000003</v>
      </c>
      <c r="K17" s="37">
        <v>66.069000000000003</v>
      </c>
      <c r="L17" s="37">
        <v>-4.9864096553729143</v>
      </c>
      <c r="M17" s="37"/>
      <c r="N17" s="37">
        <v>101.164</v>
      </c>
      <c r="O17" s="37">
        <v>97.216999999999999</v>
      </c>
      <c r="P17" s="37">
        <v>-0.99000112953127051</v>
      </c>
      <c r="Q17" s="37"/>
      <c r="R17" s="37">
        <v>0</v>
      </c>
      <c r="S17" s="37">
        <v>39.814999999999998</v>
      </c>
      <c r="T17" s="37"/>
      <c r="U17" s="39">
        <v>9.0399999999999991</v>
      </c>
      <c r="V17" s="39">
        <v>49.1</v>
      </c>
      <c r="W17" s="37"/>
      <c r="X17" s="37">
        <v>99</v>
      </c>
      <c r="Y17" s="2">
        <v>2007</v>
      </c>
      <c r="Z17" s="37"/>
      <c r="AA17" s="37">
        <v>2.1</v>
      </c>
      <c r="AB17" s="37"/>
      <c r="AC17" s="14" t="s">
        <v>42</v>
      </c>
      <c r="AD17" s="14" t="s">
        <v>42</v>
      </c>
      <c r="AE17" s="14" t="s">
        <v>79</v>
      </c>
      <c r="AF17" s="14" t="s">
        <v>55</v>
      </c>
      <c r="AG17" s="14" t="s">
        <v>80</v>
      </c>
      <c r="AH17" s="14" t="s">
        <v>55</v>
      </c>
      <c r="AI17" s="14" t="s">
        <v>56</v>
      </c>
      <c r="AJ17" s="14" t="s">
        <v>57</v>
      </c>
      <c r="AK17" s="14" t="s">
        <v>57</v>
      </c>
      <c r="AX17" s="35"/>
      <c r="AY17" s="35"/>
      <c r="AZ17" s="35"/>
      <c r="BA17" s="35"/>
      <c r="BB17" s="35"/>
    </row>
    <row r="18" spans="1:54" x14ac:dyDescent="0.2">
      <c r="A18" s="40">
        <v>1</v>
      </c>
      <c r="B18" s="36"/>
      <c r="C18" s="33" t="s">
        <v>5</v>
      </c>
      <c r="D18" s="37">
        <v>100</v>
      </c>
      <c r="E18" s="38">
        <v>2010</v>
      </c>
      <c r="F18" s="37"/>
      <c r="G18" s="37">
        <v>83.602000000000004</v>
      </c>
      <c r="H18" s="37">
        <v>3552.23</v>
      </c>
      <c r="I18" s="37"/>
      <c r="J18" s="37">
        <v>2459.748</v>
      </c>
      <c r="K18" s="37">
        <v>3192.7080000000001</v>
      </c>
      <c r="L18" s="37">
        <v>6.7375293754629917</v>
      </c>
      <c r="M18" s="37"/>
      <c r="N18" s="37">
        <v>493.44499999999999</v>
      </c>
      <c r="O18" s="37">
        <v>656.67399999999998</v>
      </c>
      <c r="P18" s="37">
        <v>7.4058081433679535</v>
      </c>
      <c r="Q18" s="37"/>
      <c r="R18" s="37">
        <v>0</v>
      </c>
      <c r="S18" s="37">
        <v>0</v>
      </c>
      <c r="T18" s="37"/>
      <c r="U18" s="39">
        <v>0</v>
      </c>
      <c r="V18" s="39">
        <v>0</v>
      </c>
      <c r="W18" s="37"/>
      <c r="X18" s="37">
        <v>99.8</v>
      </c>
      <c r="Y18" s="2">
        <v>2011</v>
      </c>
      <c r="Z18" s="37"/>
      <c r="AA18" s="37">
        <v>0.5</v>
      </c>
      <c r="AB18" s="37"/>
      <c r="AC18" s="14" t="s">
        <v>41</v>
      </c>
      <c r="AD18" s="14" t="s">
        <v>41</v>
      </c>
      <c r="AE18" s="14" t="s">
        <v>79</v>
      </c>
      <c r="AF18" s="14" t="s">
        <v>66</v>
      </c>
      <c r="AG18" s="14" t="s">
        <v>80</v>
      </c>
      <c r="AH18" s="14" t="s">
        <v>66</v>
      </c>
      <c r="AI18" s="14" t="s">
        <v>65</v>
      </c>
      <c r="AJ18" s="14" t="s">
        <v>67</v>
      </c>
      <c r="AK18" s="14" t="s">
        <v>24</v>
      </c>
      <c r="AX18" s="35"/>
      <c r="AY18" s="35"/>
      <c r="AZ18" s="35"/>
      <c r="BA18" s="35"/>
      <c r="BB18" s="35"/>
    </row>
    <row r="19" spans="1:54" x14ac:dyDescent="0.2">
      <c r="A19" s="40">
        <v>1</v>
      </c>
      <c r="B19" s="36"/>
      <c r="C19" s="33" t="s">
        <v>33</v>
      </c>
      <c r="D19" s="37">
        <v>100</v>
      </c>
      <c r="E19" s="38">
        <v>2010</v>
      </c>
      <c r="F19" s="37"/>
      <c r="G19" s="37">
        <v>67.105999999999995</v>
      </c>
      <c r="H19" s="37">
        <v>1084.6500000000001</v>
      </c>
      <c r="I19" s="37"/>
      <c r="J19" s="37">
        <v>676.19100000000003</v>
      </c>
      <c r="K19" s="37">
        <v>920.072</v>
      </c>
      <c r="L19" s="37">
        <v>8.0035689943644073</v>
      </c>
      <c r="M19" s="37"/>
      <c r="N19" s="37">
        <v>420.721</v>
      </c>
      <c r="O19" s="37">
        <v>527.94500000000005</v>
      </c>
      <c r="P19" s="37">
        <v>5.8397055054634883</v>
      </c>
      <c r="Q19" s="37"/>
      <c r="R19" s="37">
        <v>0</v>
      </c>
      <c r="S19" s="37">
        <v>0</v>
      </c>
      <c r="T19" s="37"/>
      <c r="U19" s="39">
        <v>0</v>
      </c>
      <c r="V19" s="39">
        <v>0</v>
      </c>
      <c r="W19" s="37"/>
      <c r="X19" s="37">
        <v>99.9</v>
      </c>
      <c r="Y19" s="2">
        <v>2009</v>
      </c>
      <c r="Z19" s="37"/>
      <c r="AA19" s="37">
        <v>1.6</v>
      </c>
      <c r="AB19" s="37"/>
      <c r="AC19" s="14" t="s">
        <v>41</v>
      </c>
      <c r="AD19" s="14" t="s">
        <v>41</v>
      </c>
      <c r="AE19" s="14" t="s">
        <v>85</v>
      </c>
      <c r="AF19" s="14" t="s">
        <v>66</v>
      </c>
      <c r="AG19" s="14" t="s">
        <v>86</v>
      </c>
      <c r="AH19" s="14" t="s">
        <v>66</v>
      </c>
      <c r="AI19" s="14" t="s">
        <v>65</v>
      </c>
      <c r="AJ19" s="14" t="s">
        <v>67</v>
      </c>
      <c r="AK19" s="14" t="s">
        <v>24</v>
      </c>
      <c r="AX19" s="35"/>
      <c r="AY19" s="35"/>
      <c r="AZ19" s="35"/>
      <c r="BA19" s="35"/>
      <c r="BB19" s="35"/>
    </row>
    <row r="20" spans="1:54" ht="22.5" x14ac:dyDescent="0.2">
      <c r="A20" s="40">
        <v>1</v>
      </c>
      <c r="B20" s="36"/>
      <c r="C20" s="33" t="s">
        <v>34</v>
      </c>
      <c r="D20" s="37">
        <v>11.6</v>
      </c>
      <c r="E20" s="38">
        <v>2009</v>
      </c>
      <c r="F20" s="37"/>
      <c r="G20" s="37">
        <v>60.320999999999998</v>
      </c>
      <c r="H20" s="37">
        <v>22.16</v>
      </c>
      <c r="I20" s="37"/>
      <c r="J20" s="37">
        <v>5.5650000000000004</v>
      </c>
      <c r="K20" s="37">
        <v>9.5310000000000006</v>
      </c>
      <c r="L20" s="37">
        <v>14.397971917547236</v>
      </c>
      <c r="M20" s="37"/>
      <c r="N20" s="37">
        <v>12.596</v>
      </c>
      <c r="O20" s="37">
        <v>7.6719999999999997</v>
      </c>
      <c r="P20" s="37">
        <v>-11.657642314814453</v>
      </c>
      <c r="Q20" s="37"/>
      <c r="R20" s="37">
        <v>62.56</v>
      </c>
      <c r="S20" s="37">
        <v>90.727000000000004</v>
      </c>
      <c r="T20" s="37"/>
      <c r="U20" s="39">
        <v>57.26</v>
      </c>
      <c r="V20" s="39">
        <v>76.08</v>
      </c>
      <c r="W20" s="37"/>
      <c r="X20" s="37">
        <v>37</v>
      </c>
      <c r="Y20" s="2">
        <v>2010</v>
      </c>
      <c r="Z20" s="37"/>
      <c r="AA20" s="37">
        <v>47</v>
      </c>
      <c r="AB20" s="37"/>
      <c r="AC20" s="14" t="s">
        <v>41</v>
      </c>
      <c r="AD20" s="14" t="s">
        <v>41</v>
      </c>
      <c r="AE20" s="14" t="s">
        <v>81</v>
      </c>
      <c r="AF20" s="14" t="s">
        <v>58</v>
      </c>
      <c r="AG20" s="14" t="s">
        <v>82</v>
      </c>
      <c r="AH20" s="14" t="s">
        <v>58</v>
      </c>
      <c r="AI20" s="14" t="s">
        <v>63</v>
      </c>
      <c r="AJ20" s="14" t="s">
        <v>59</v>
      </c>
      <c r="AK20" s="14" t="s">
        <v>59</v>
      </c>
      <c r="AX20" s="35"/>
      <c r="AY20" s="35"/>
      <c r="AZ20" s="35"/>
      <c r="BA20" s="35"/>
      <c r="BB20" s="35"/>
    </row>
    <row r="21" spans="1:54" x14ac:dyDescent="0.2">
      <c r="A21" s="40">
        <v>1</v>
      </c>
      <c r="B21" s="36"/>
      <c r="C21" s="33" t="s">
        <v>8</v>
      </c>
      <c r="D21" s="37">
        <v>100</v>
      </c>
      <c r="E21" s="38">
        <v>2010</v>
      </c>
      <c r="F21" s="37"/>
      <c r="G21" s="37">
        <v>58.277000000000001</v>
      </c>
      <c r="H21" s="37">
        <v>201.64</v>
      </c>
      <c r="I21" s="37"/>
      <c r="J21" s="37">
        <v>114.372</v>
      </c>
      <c r="K21" s="37">
        <v>137.38800000000001</v>
      </c>
      <c r="L21" s="37">
        <v>4.6904993885478419</v>
      </c>
      <c r="M21" s="37"/>
      <c r="N21" s="37">
        <v>76.706999999999994</v>
      </c>
      <c r="O21" s="37">
        <v>88.156999999999996</v>
      </c>
      <c r="P21" s="37">
        <v>3.539354041023457</v>
      </c>
      <c r="Q21" s="37"/>
      <c r="R21" s="37">
        <v>0</v>
      </c>
      <c r="S21" s="37">
        <v>15.631</v>
      </c>
      <c r="T21" s="37"/>
      <c r="U21" s="39">
        <v>0</v>
      </c>
      <c r="V21" s="39">
        <v>0</v>
      </c>
      <c r="W21" s="37"/>
      <c r="X21" s="37">
        <v>98.6</v>
      </c>
      <c r="Y21" s="2">
        <v>2010</v>
      </c>
      <c r="Z21" s="37"/>
      <c r="AA21" s="37">
        <v>2.9</v>
      </c>
      <c r="AB21" s="37"/>
      <c r="AC21" s="14" t="s">
        <v>41</v>
      </c>
      <c r="AD21" s="14" t="s">
        <v>41</v>
      </c>
      <c r="AE21" s="14" t="s">
        <v>79</v>
      </c>
      <c r="AF21" s="14" t="s">
        <v>55</v>
      </c>
      <c r="AG21" s="14" t="s">
        <v>80</v>
      </c>
      <c r="AH21" s="14" t="s">
        <v>55</v>
      </c>
      <c r="AI21" s="14" t="s">
        <v>56</v>
      </c>
      <c r="AJ21" s="14" t="s">
        <v>57</v>
      </c>
      <c r="AK21" s="14" t="s">
        <v>57</v>
      </c>
      <c r="AX21" s="35"/>
      <c r="AY21" s="35"/>
      <c r="AZ21" s="35"/>
      <c r="BA21" s="35"/>
      <c r="BB21" s="35"/>
    </row>
    <row r="22" spans="1:54" x14ac:dyDescent="0.2">
      <c r="A22" s="40">
        <v>1</v>
      </c>
      <c r="B22" s="36"/>
      <c r="C22" s="33" t="s">
        <v>35</v>
      </c>
      <c r="D22" s="37">
        <v>30</v>
      </c>
      <c r="E22" s="38">
        <v>2011</v>
      </c>
      <c r="F22" s="37"/>
      <c r="G22" s="37">
        <v>50.902999999999999</v>
      </c>
      <c r="H22" s="37">
        <v>277.29000000000002</v>
      </c>
      <c r="I22" s="37"/>
      <c r="J22" s="37">
        <v>171.971</v>
      </c>
      <c r="K22" s="37">
        <v>182.68899999999999</v>
      </c>
      <c r="L22" s="37">
        <v>1.5229655938060249</v>
      </c>
      <c r="M22" s="37"/>
      <c r="N22" s="37">
        <v>72.055999999999997</v>
      </c>
      <c r="O22" s="37">
        <v>201.911</v>
      </c>
      <c r="P22" s="37">
        <v>29.381582109044757</v>
      </c>
      <c r="Q22" s="37"/>
      <c r="R22" s="37">
        <v>0</v>
      </c>
      <c r="S22" s="37">
        <v>0</v>
      </c>
      <c r="T22" s="37"/>
      <c r="U22" s="39">
        <v>0</v>
      </c>
      <c r="V22" s="39">
        <v>0</v>
      </c>
      <c r="W22" s="37"/>
      <c r="X22" s="37">
        <v>94.8</v>
      </c>
      <c r="Y22" s="2">
        <v>2009</v>
      </c>
      <c r="Z22" s="37"/>
      <c r="AA22" s="37">
        <v>6</v>
      </c>
      <c r="AB22" s="37"/>
      <c r="AC22" s="14" t="s">
        <v>41</v>
      </c>
      <c r="AD22" s="14" t="s">
        <v>41</v>
      </c>
      <c r="AE22" s="14" t="s">
        <v>81</v>
      </c>
      <c r="AF22" s="14" t="s">
        <v>55</v>
      </c>
      <c r="AG22" s="14" t="s">
        <v>82</v>
      </c>
      <c r="AH22" s="14" t="s">
        <v>55</v>
      </c>
      <c r="AI22" s="14" t="s">
        <v>56</v>
      </c>
      <c r="AJ22" s="14" t="s">
        <v>57</v>
      </c>
      <c r="AK22" s="14" t="s">
        <v>57</v>
      </c>
      <c r="AX22" s="35"/>
      <c r="AY22" s="35"/>
      <c r="AZ22" s="35"/>
      <c r="BA22" s="35"/>
      <c r="BB22" s="35"/>
    </row>
    <row r="23" spans="1:54" x14ac:dyDescent="0.2">
      <c r="A23" s="40">
        <v>1</v>
      </c>
      <c r="B23" s="36"/>
      <c r="C23" s="33" t="s">
        <v>13</v>
      </c>
      <c r="D23" s="37">
        <v>81.900000000000006</v>
      </c>
      <c r="E23" s="38">
        <v>2009</v>
      </c>
      <c r="F23" s="37"/>
      <c r="G23" s="37">
        <v>60.268000000000001</v>
      </c>
      <c r="H23" s="37">
        <v>96.85</v>
      </c>
      <c r="I23" s="37"/>
      <c r="J23" s="37">
        <v>33.997999999999998</v>
      </c>
      <c r="K23" s="37">
        <v>42.67</v>
      </c>
      <c r="L23" s="37">
        <v>5.8442618013744729</v>
      </c>
      <c r="M23" s="37"/>
      <c r="N23" s="37">
        <v>24.957000000000001</v>
      </c>
      <c r="O23" s="37">
        <v>29.6</v>
      </c>
      <c r="P23" s="37">
        <v>4.3577802926267006</v>
      </c>
      <c r="Q23" s="37"/>
      <c r="R23" s="37">
        <v>0</v>
      </c>
      <c r="S23" s="37">
        <v>59.475999999999999</v>
      </c>
      <c r="T23" s="37"/>
      <c r="U23" s="39">
        <v>0</v>
      </c>
      <c r="V23" s="39">
        <v>0</v>
      </c>
      <c r="W23" s="37"/>
      <c r="X23" s="37">
        <v>99</v>
      </c>
      <c r="Y23" s="2">
        <v>2010</v>
      </c>
      <c r="Z23" s="37"/>
      <c r="AA23" s="37">
        <v>6.3</v>
      </c>
      <c r="AB23" s="37"/>
      <c r="AC23" s="14" t="s">
        <v>41</v>
      </c>
      <c r="AD23" s="14" t="s">
        <v>41</v>
      </c>
      <c r="AE23" s="14" t="s">
        <v>79</v>
      </c>
      <c r="AF23" s="14" t="s">
        <v>61</v>
      </c>
      <c r="AG23" s="14" t="s">
        <v>80</v>
      </c>
      <c r="AH23" s="14" t="s">
        <v>62</v>
      </c>
      <c r="AI23" s="14" t="s">
        <v>63</v>
      </c>
      <c r="AJ23" s="14" t="s">
        <v>64</v>
      </c>
      <c r="AK23" s="14" t="s">
        <v>64</v>
      </c>
      <c r="AX23" s="35"/>
      <c r="AY23" s="35"/>
      <c r="AZ23" s="35"/>
      <c r="BA23" s="35"/>
      <c r="BB23" s="35"/>
    </row>
    <row r="24" spans="1:54" x14ac:dyDescent="0.2">
      <c r="A24" s="40">
        <v>1</v>
      </c>
      <c r="B24" s="36"/>
      <c r="C24" s="33" t="s">
        <v>44</v>
      </c>
      <c r="D24" s="37" t="s">
        <v>24</v>
      </c>
      <c r="E24" s="38" t="s">
        <v>24</v>
      </c>
      <c r="F24" s="37"/>
      <c r="G24" s="37">
        <v>19.32</v>
      </c>
      <c r="H24" s="37">
        <v>4.3499999999999996</v>
      </c>
      <c r="I24" s="37"/>
      <c r="J24" s="37">
        <v>0.60699999999999998</v>
      </c>
      <c r="K24" s="37">
        <v>0.76900000000000002</v>
      </c>
      <c r="L24" s="37">
        <v>6.092433746142123</v>
      </c>
      <c r="M24" s="37"/>
      <c r="N24" s="37">
        <v>4.3529999999999998</v>
      </c>
      <c r="O24" s="37">
        <v>4.9409999999999998</v>
      </c>
      <c r="P24" s="37">
        <v>3.2182630894438402</v>
      </c>
      <c r="Q24" s="37"/>
      <c r="R24" s="37">
        <v>94.65</v>
      </c>
      <c r="S24" s="37">
        <v>98.177999999999997</v>
      </c>
      <c r="T24" s="37"/>
      <c r="U24" s="39">
        <v>41.01</v>
      </c>
      <c r="V24" s="39">
        <v>66.989999999999995</v>
      </c>
      <c r="W24" s="37"/>
      <c r="X24" s="37">
        <v>70.599999999999994</v>
      </c>
      <c r="Y24" s="2">
        <v>2010</v>
      </c>
      <c r="Z24" s="37"/>
      <c r="AA24" s="37">
        <v>20</v>
      </c>
      <c r="AB24" s="37"/>
      <c r="AC24" s="14" t="s">
        <v>41</v>
      </c>
      <c r="AD24" s="14" t="s">
        <v>41</v>
      </c>
      <c r="AE24" s="14" t="s">
        <v>81</v>
      </c>
      <c r="AF24" s="14" t="s">
        <v>24</v>
      </c>
      <c r="AG24" s="14" t="s">
        <v>82</v>
      </c>
      <c r="AH24" s="14" t="s">
        <v>24</v>
      </c>
      <c r="AI24" s="14" t="s">
        <v>60</v>
      </c>
      <c r="AJ24" s="14" t="s">
        <v>59</v>
      </c>
      <c r="AK24" s="14" t="s">
        <v>59</v>
      </c>
      <c r="AX24" s="35"/>
      <c r="AY24" s="35"/>
      <c r="AZ24" s="35"/>
      <c r="BA24" s="35"/>
      <c r="BB24" s="35"/>
    </row>
    <row r="25" spans="1:54" x14ac:dyDescent="0.2">
      <c r="A25" s="40">
        <v>1</v>
      </c>
      <c r="B25" s="36"/>
      <c r="C25" s="33" t="s">
        <v>22</v>
      </c>
      <c r="D25" s="37">
        <v>0.1</v>
      </c>
      <c r="E25" s="38">
        <v>2010</v>
      </c>
      <c r="F25" s="37"/>
      <c r="G25" s="37">
        <v>51.654000000000003</v>
      </c>
      <c r="H25" s="37" t="s">
        <v>24</v>
      </c>
      <c r="I25" s="37"/>
      <c r="J25" s="37">
        <v>5.7309999999999999</v>
      </c>
      <c r="K25" s="37">
        <v>7.5030000000000001</v>
      </c>
      <c r="L25" s="37">
        <v>6.9673248120094122</v>
      </c>
      <c r="M25" s="37"/>
      <c r="N25" s="37">
        <v>9.173</v>
      </c>
      <c r="O25" s="37">
        <v>10.436999999999999</v>
      </c>
      <c r="P25" s="37">
        <v>3.2799627187466207</v>
      </c>
      <c r="Q25" s="37"/>
      <c r="R25" s="37" t="s">
        <v>24</v>
      </c>
      <c r="S25" s="37" t="s">
        <v>24</v>
      </c>
      <c r="T25" s="37"/>
      <c r="U25" s="39">
        <v>72.77</v>
      </c>
      <c r="V25" s="39">
        <v>84.76</v>
      </c>
      <c r="W25" s="37"/>
      <c r="X25" s="37">
        <v>36</v>
      </c>
      <c r="Y25" s="2">
        <v>2011</v>
      </c>
      <c r="Z25" s="37"/>
      <c r="AA25" s="37">
        <v>17</v>
      </c>
      <c r="AB25" s="37"/>
      <c r="AC25" s="14" t="s">
        <v>41</v>
      </c>
      <c r="AD25" s="14" t="s">
        <v>41</v>
      </c>
      <c r="AE25" s="14" t="s">
        <v>83</v>
      </c>
      <c r="AF25" s="14" t="s">
        <v>58</v>
      </c>
      <c r="AG25" s="14" t="s">
        <v>84</v>
      </c>
      <c r="AH25" s="14" t="s">
        <v>58</v>
      </c>
      <c r="AI25" s="14" t="s">
        <v>60</v>
      </c>
      <c r="AJ25" s="14" t="s">
        <v>59</v>
      </c>
      <c r="AK25" s="14" t="s">
        <v>59</v>
      </c>
      <c r="AX25" s="35"/>
      <c r="AY25" s="35"/>
      <c r="AZ25" s="35"/>
      <c r="BA25" s="35"/>
      <c r="BB25" s="35"/>
    </row>
    <row r="26" spans="1:54" x14ac:dyDescent="0.2">
      <c r="A26" s="40">
        <v>1</v>
      </c>
      <c r="B26" s="36"/>
      <c r="C26" s="33" t="s">
        <v>6</v>
      </c>
      <c r="D26" s="37">
        <v>100</v>
      </c>
      <c r="E26" s="38">
        <v>2011</v>
      </c>
      <c r="F26" s="37"/>
      <c r="G26" s="37">
        <v>89.5</v>
      </c>
      <c r="H26" s="37">
        <v>3280.74</v>
      </c>
      <c r="I26" s="37"/>
      <c r="J26" s="37">
        <v>1970.2170000000001</v>
      </c>
      <c r="K26" s="37">
        <v>2301.56</v>
      </c>
      <c r="L26" s="37">
        <v>3.962582652689961</v>
      </c>
      <c r="M26" s="37"/>
      <c r="N26" s="37">
        <v>273.88</v>
      </c>
      <c r="O26" s="37">
        <v>290.39999999999998</v>
      </c>
      <c r="P26" s="37">
        <v>1.4750030886529375</v>
      </c>
      <c r="Q26" s="37"/>
      <c r="R26" s="37">
        <v>0</v>
      </c>
      <c r="S26" s="37">
        <v>0</v>
      </c>
      <c r="T26" s="37"/>
      <c r="U26" s="39">
        <v>0</v>
      </c>
      <c r="V26" s="39">
        <v>0</v>
      </c>
      <c r="W26" s="37"/>
      <c r="X26" s="37">
        <v>95.7</v>
      </c>
      <c r="Y26" s="2">
        <v>2007</v>
      </c>
      <c r="Z26" s="37"/>
      <c r="AA26" s="37">
        <v>1.5</v>
      </c>
      <c r="AB26" s="37"/>
      <c r="AC26" s="14" t="s">
        <v>41</v>
      </c>
      <c r="AD26" s="14" t="s">
        <v>41</v>
      </c>
      <c r="AE26" s="14" t="s">
        <v>85</v>
      </c>
      <c r="AF26" s="14" t="s">
        <v>66</v>
      </c>
      <c r="AG26" s="14" t="s">
        <v>86</v>
      </c>
      <c r="AH26" s="14" t="s">
        <v>66</v>
      </c>
      <c r="AI26" s="14" t="s">
        <v>65</v>
      </c>
      <c r="AJ26" s="14" t="s">
        <v>67</v>
      </c>
      <c r="AK26" s="14" t="s">
        <v>24</v>
      </c>
      <c r="AX26" s="35"/>
      <c r="AY26" s="35"/>
      <c r="AZ26" s="35"/>
      <c r="BA26" s="35"/>
      <c r="BB26" s="35"/>
    </row>
    <row r="27" spans="1:54" x14ac:dyDescent="0.2">
      <c r="A27" s="40">
        <v>1</v>
      </c>
      <c r="B27" s="36"/>
      <c r="C27" s="33" t="s">
        <v>23</v>
      </c>
      <c r="D27" s="37">
        <v>26.6</v>
      </c>
      <c r="E27" s="38">
        <v>2009</v>
      </c>
      <c r="F27" s="37"/>
      <c r="G27" s="37">
        <v>36.987000000000002</v>
      </c>
      <c r="H27" s="37">
        <v>10.99</v>
      </c>
      <c r="I27" s="37"/>
      <c r="J27" s="37">
        <v>6.0880000000000001</v>
      </c>
      <c r="K27" s="37">
        <v>5.2830000000000004</v>
      </c>
      <c r="L27" s="37">
        <v>-3.4835161945922177</v>
      </c>
      <c r="M27" s="37"/>
      <c r="N27" s="37">
        <v>13.916</v>
      </c>
      <c r="O27" s="37">
        <v>12.323</v>
      </c>
      <c r="P27" s="37">
        <v>-2.9935733526892716</v>
      </c>
      <c r="Q27" s="37"/>
      <c r="R27" s="37">
        <v>81.819999999999993</v>
      </c>
      <c r="S27" s="37">
        <v>95.403000000000006</v>
      </c>
      <c r="T27" s="37"/>
      <c r="U27" s="39">
        <v>42.95</v>
      </c>
      <c r="V27" s="39">
        <v>68.069999999999993</v>
      </c>
      <c r="W27" s="37"/>
      <c r="X27" s="37">
        <v>45</v>
      </c>
      <c r="Y27" s="2">
        <v>2011</v>
      </c>
      <c r="Z27" s="37"/>
      <c r="AA27" s="37">
        <v>26</v>
      </c>
      <c r="AB27" s="37"/>
      <c r="AC27" s="14" t="s">
        <v>41</v>
      </c>
      <c r="AD27" s="14" t="s">
        <v>41</v>
      </c>
      <c r="AE27" s="14" t="s">
        <v>81</v>
      </c>
      <c r="AF27" s="14" t="s">
        <v>61</v>
      </c>
      <c r="AG27" s="14" t="s">
        <v>82</v>
      </c>
      <c r="AH27" s="14" t="s">
        <v>61</v>
      </c>
      <c r="AI27" s="14" t="s">
        <v>63</v>
      </c>
      <c r="AJ27" s="14" t="s">
        <v>64</v>
      </c>
      <c r="AK27" s="14" t="s">
        <v>64</v>
      </c>
      <c r="AX27" s="35"/>
      <c r="AY27" s="35"/>
      <c r="AZ27" s="35"/>
      <c r="BA27" s="35"/>
      <c r="BB27" s="35"/>
    </row>
    <row r="28" spans="1:54" x14ac:dyDescent="0.2">
      <c r="A28" s="40">
        <v>1</v>
      </c>
      <c r="B28" s="36"/>
      <c r="C28" s="33" t="s">
        <v>36</v>
      </c>
      <c r="D28" s="37" t="s">
        <v>24</v>
      </c>
      <c r="E28" s="38" t="s">
        <v>24</v>
      </c>
      <c r="F28" s="37"/>
      <c r="G28" s="37">
        <v>88.275000000000006</v>
      </c>
      <c r="H28" s="37">
        <v>69.62</v>
      </c>
      <c r="I28" s="37"/>
      <c r="J28" s="37">
        <v>27.545999999999999</v>
      </c>
      <c r="K28" s="37">
        <v>35.898000000000003</v>
      </c>
      <c r="L28" s="37">
        <v>6.8446861085347477</v>
      </c>
      <c r="M28" s="37"/>
      <c r="N28" s="37">
        <v>4.3</v>
      </c>
      <c r="O28" s="37">
        <v>5.327</v>
      </c>
      <c r="P28" s="37">
        <v>5.500267377513901</v>
      </c>
      <c r="Q28" s="37"/>
      <c r="R28" s="37">
        <v>31.34</v>
      </c>
      <c r="S28" s="37">
        <v>70.869</v>
      </c>
      <c r="T28" s="37"/>
      <c r="U28" s="39">
        <v>80.73</v>
      </c>
      <c r="V28" s="39">
        <v>89.21</v>
      </c>
      <c r="W28" s="37"/>
      <c r="X28" s="37">
        <v>42.7</v>
      </c>
      <c r="Y28" s="2">
        <v>2011</v>
      </c>
      <c r="Z28" s="37"/>
      <c r="AA28" s="37">
        <v>23</v>
      </c>
      <c r="AB28" s="37"/>
      <c r="AC28" s="14" t="s">
        <v>41</v>
      </c>
      <c r="AD28" s="14" t="s">
        <v>41</v>
      </c>
      <c r="AE28" s="14" t="s">
        <v>83</v>
      </c>
      <c r="AF28" s="14" t="s">
        <v>58</v>
      </c>
      <c r="AG28" s="14" t="s">
        <v>84</v>
      </c>
      <c r="AH28" s="14" t="s">
        <v>58</v>
      </c>
      <c r="AI28" s="14" t="s">
        <v>63</v>
      </c>
      <c r="AJ28" s="14" t="s">
        <v>64</v>
      </c>
      <c r="AK28" s="14" t="s">
        <v>64</v>
      </c>
      <c r="AX28" s="35"/>
      <c r="AY28" s="35"/>
      <c r="AZ28" s="35"/>
      <c r="BA28" s="35"/>
      <c r="BB28" s="35"/>
    </row>
    <row r="29" spans="1:54" x14ac:dyDescent="0.2">
      <c r="A29" s="40">
        <v>1</v>
      </c>
      <c r="B29" s="36"/>
      <c r="C29" s="33" t="s">
        <v>14</v>
      </c>
      <c r="D29" s="37">
        <v>82</v>
      </c>
      <c r="E29" s="38">
        <v>2009</v>
      </c>
      <c r="F29" s="37"/>
      <c r="G29" s="37">
        <v>44.078000000000003</v>
      </c>
      <c r="H29" s="37">
        <v>42.54</v>
      </c>
      <c r="I29" s="37"/>
      <c r="J29" s="37">
        <v>17.792999999999999</v>
      </c>
      <c r="K29" s="37">
        <v>19.501000000000001</v>
      </c>
      <c r="L29" s="37">
        <v>2.3179725403705609</v>
      </c>
      <c r="M29" s="37"/>
      <c r="N29" s="37">
        <v>27.986999999999998</v>
      </c>
      <c r="O29" s="37">
        <v>32.719000000000001</v>
      </c>
      <c r="P29" s="37">
        <v>3.9826589170638638</v>
      </c>
      <c r="Q29" s="37"/>
      <c r="R29" s="37">
        <v>41.08</v>
      </c>
      <c r="S29" s="37">
        <v>82.200999999999993</v>
      </c>
      <c r="T29" s="37"/>
      <c r="U29" s="39">
        <v>0</v>
      </c>
      <c r="V29" s="39">
        <v>0</v>
      </c>
      <c r="W29" s="37"/>
      <c r="X29" s="37">
        <v>62.2</v>
      </c>
      <c r="Y29" s="2">
        <v>2008</v>
      </c>
      <c r="Z29" s="37"/>
      <c r="AA29" s="37">
        <v>9.9</v>
      </c>
      <c r="AB29" s="37"/>
      <c r="AC29" s="14" t="s">
        <v>41</v>
      </c>
      <c r="AD29" s="14" t="s">
        <v>41</v>
      </c>
      <c r="AE29" s="14" t="s">
        <v>79</v>
      </c>
      <c r="AF29" s="14" t="s">
        <v>61</v>
      </c>
      <c r="AG29" s="14" t="s">
        <v>80</v>
      </c>
      <c r="AH29" s="14" t="s">
        <v>62</v>
      </c>
      <c r="AI29" s="14" t="s">
        <v>63</v>
      </c>
      <c r="AJ29" s="14" t="s">
        <v>64</v>
      </c>
      <c r="AK29" s="14" t="s">
        <v>64</v>
      </c>
      <c r="AX29" s="35"/>
      <c r="AY29" s="35"/>
      <c r="AZ29" s="35"/>
      <c r="BA29" s="35"/>
      <c r="BB29" s="35"/>
    </row>
    <row r="30" spans="1:54" x14ac:dyDescent="0.2">
      <c r="A30" s="40">
        <v>1</v>
      </c>
      <c r="B30" s="36"/>
      <c r="C30" s="33" t="s">
        <v>7</v>
      </c>
      <c r="D30" s="37">
        <v>100</v>
      </c>
      <c r="E30" s="38">
        <v>2010</v>
      </c>
      <c r="F30" s="37"/>
      <c r="G30" s="37">
        <v>39.575000000000003</v>
      </c>
      <c r="H30" s="37">
        <v>904.83</v>
      </c>
      <c r="I30" s="37"/>
      <c r="J30" s="37">
        <v>306.17</v>
      </c>
      <c r="K30" s="37">
        <v>483.23700000000002</v>
      </c>
      <c r="L30" s="37">
        <v>12.085487826970187</v>
      </c>
      <c r="M30" s="37"/>
      <c r="N30" s="37">
        <v>799.78399999999999</v>
      </c>
      <c r="O30" s="37">
        <v>941.322</v>
      </c>
      <c r="P30" s="37">
        <v>4.1576983267192391</v>
      </c>
      <c r="Q30" s="37"/>
      <c r="R30" s="37">
        <v>0</v>
      </c>
      <c r="S30" s="37">
        <v>0</v>
      </c>
      <c r="T30" s="37"/>
      <c r="U30" s="39">
        <v>0</v>
      </c>
      <c r="V30" s="39">
        <v>0</v>
      </c>
      <c r="W30" s="37"/>
      <c r="X30" s="37">
        <v>99.7</v>
      </c>
      <c r="Y30" s="2">
        <v>2011</v>
      </c>
      <c r="Z30" s="37"/>
      <c r="AA30" s="37">
        <v>0.3</v>
      </c>
      <c r="AB30" s="37"/>
      <c r="AC30" s="14" t="s">
        <v>41</v>
      </c>
      <c r="AD30" s="14" t="s">
        <v>41</v>
      </c>
      <c r="AE30" s="14" t="s">
        <v>85</v>
      </c>
      <c r="AF30" s="14" t="s">
        <v>66</v>
      </c>
      <c r="AG30" s="14" t="s">
        <v>86</v>
      </c>
      <c r="AH30" s="14" t="s">
        <v>66</v>
      </c>
      <c r="AI30" s="14" t="s">
        <v>65</v>
      </c>
      <c r="AJ30" s="14" t="s">
        <v>67</v>
      </c>
      <c r="AK30" s="14" t="s">
        <v>24</v>
      </c>
      <c r="AX30" s="35"/>
      <c r="AY30" s="35"/>
      <c r="AZ30" s="35"/>
      <c r="BA30" s="35"/>
      <c r="BB30" s="35"/>
    </row>
    <row r="31" spans="1:54" x14ac:dyDescent="0.2">
      <c r="A31" s="40">
        <v>1</v>
      </c>
      <c r="B31" s="36"/>
      <c r="C31" s="33" t="s">
        <v>15</v>
      </c>
      <c r="D31" s="37">
        <v>100</v>
      </c>
      <c r="E31" s="38">
        <v>2010</v>
      </c>
      <c r="F31" s="37"/>
      <c r="G31" s="37">
        <v>54.064999999999998</v>
      </c>
      <c r="H31" s="37">
        <v>52.2</v>
      </c>
      <c r="I31" s="37"/>
      <c r="J31" s="37">
        <v>25.468</v>
      </c>
      <c r="K31" s="37">
        <v>26.216999999999999</v>
      </c>
      <c r="L31" s="37">
        <v>0.72726414217858526</v>
      </c>
      <c r="M31" s="37"/>
      <c r="N31" s="37">
        <v>21.698</v>
      </c>
      <c r="O31" s="37">
        <v>26.974</v>
      </c>
      <c r="P31" s="37">
        <v>5.5920963353254471</v>
      </c>
      <c r="Q31" s="37"/>
      <c r="R31" s="37">
        <v>35.72</v>
      </c>
      <c r="S31" s="37">
        <v>78.159000000000006</v>
      </c>
      <c r="T31" s="37"/>
      <c r="U31" s="39">
        <v>0</v>
      </c>
      <c r="V31" s="39">
        <v>41.24</v>
      </c>
      <c r="W31" s="37"/>
      <c r="X31" s="37">
        <v>98.6</v>
      </c>
      <c r="Y31" s="2">
        <v>2007</v>
      </c>
      <c r="Z31" s="37"/>
      <c r="AA31" s="37">
        <v>3.5</v>
      </c>
      <c r="AB31" s="37"/>
      <c r="AC31" s="14" t="s">
        <v>41</v>
      </c>
      <c r="AD31" s="14" t="s">
        <v>41</v>
      </c>
      <c r="AE31" s="14" t="s">
        <v>83</v>
      </c>
      <c r="AF31" s="14" t="s">
        <v>61</v>
      </c>
      <c r="AG31" s="14" t="s">
        <v>84</v>
      </c>
      <c r="AH31" s="14" t="s">
        <v>62</v>
      </c>
      <c r="AI31" s="14" t="s">
        <v>63</v>
      </c>
      <c r="AJ31" s="14" t="s">
        <v>64</v>
      </c>
      <c r="AK31" s="14" t="s">
        <v>64</v>
      </c>
      <c r="AX31" s="35"/>
      <c r="AY31" s="35"/>
      <c r="AZ31" s="35"/>
      <c r="BA31" s="35"/>
      <c r="BB31" s="35"/>
    </row>
    <row r="32" spans="1:54" x14ac:dyDescent="0.2">
      <c r="A32" s="40">
        <v>1</v>
      </c>
      <c r="B32" s="36"/>
      <c r="C32" s="33" t="s">
        <v>12</v>
      </c>
      <c r="D32" s="37">
        <v>97.3</v>
      </c>
      <c r="E32" s="38">
        <v>2011</v>
      </c>
      <c r="F32" s="37"/>
      <c r="G32" s="37">
        <v>86.313000000000002</v>
      </c>
      <c r="H32" s="37">
        <v>174.21</v>
      </c>
      <c r="I32" s="37"/>
      <c r="J32" s="37">
        <v>78.457999999999998</v>
      </c>
      <c r="K32" s="37">
        <v>93.126999999999995</v>
      </c>
      <c r="L32" s="37">
        <v>4.3781499411712721</v>
      </c>
      <c r="M32" s="37"/>
      <c r="N32" s="37">
        <v>14.904</v>
      </c>
      <c r="O32" s="37">
        <v>16.664000000000001</v>
      </c>
      <c r="P32" s="37">
        <v>2.8298266711153763</v>
      </c>
      <c r="Q32" s="37"/>
      <c r="R32" s="37">
        <v>0</v>
      </c>
      <c r="S32" s="37">
        <v>27.108000000000001</v>
      </c>
      <c r="T32" s="37"/>
      <c r="U32" s="39">
        <v>24.73</v>
      </c>
      <c r="V32" s="39">
        <v>57.88</v>
      </c>
      <c r="W32" s="37"/>
      <c r="X32" s="37">
        <v>99.4</v>
      </c>
      <c r="Y32" s="2">
        <v>2009</v>
      </c>
      <c r="Z32" s="37"/>
      <c r="AA32" s="37">
        <v>4.8</v>
      </c>
      <c r="AB32" s="37"/>
      <c r="AC32" s="14" t="s">
        <v>41</v>
      </c>
      <c r="AD32" s="14" t="s">
        <v>41</v>
      </c>
      <c r="AE32" s="14" t="s">
        <v>81</v>
      </c>
      <c r="AF32" s="14" t="s">
        <v>55</v>
      </c>
      <c r="AG32" s="14" t="s">
        <v>82</v>
      </c>
      <c r="AH32" s="14" t="s">
        <v>55</v>
      </c>
      <c r="AI32" s="14" t="s">
        <v>56</v>
      </c>
      <c r="AJ32" s="14" t="s">
        <v>57</v>
      </c>
      <c r="AK32" s="14" t="s">
        <v>57</v>
      </c>
      <c r="AX32" s="35"/>
      <c r="AY32" s="35"/>
      <c r="AZ32" s="35"/>
      <c r="BA32" s="35"/>
      <c r="BB32" s="35"/>
    </row>
    <row r="33" spans="1:54" ht="12" customHeight="1" x14ac:dyDescent="0.2">
      <c r="A33" s="40">
        <v>1</v>
      </c>
      <c r="B33" s="36"/>
      <c r="C33" s="33" t="s">
        <v>68</v>
      </c>
      <c r="D33" s="37" t="s">
        <v>24</v>
      </c>
      <c r="E33" s="38" t="s">
        <v>24</v>
      </c>
      <c r="F33" s="37"/>
      <c r="G33" s="37">
        <v>95.957999999999998</v>
      </c>
      <c r="H33" s="37">
        <v>44.44</v>
      </c>
      <c r="I33" s="37"/>
      <c r="J33" s="37">
        <v>40.186999999999998</v>
      </c>
      <c r="K33" s="37">
        <v>23.364999999999998</v>
      </c>
      <c r="L33" s="37">
        <v>-12.678728761366454</v>
      </c>
      <c r="M33" s="37"/>
      <c r="N33" s="37">
        <v>1.1459999999999999</v>
      </c>
      <c r="O33" s="37">
        <v>1.321</v>
      </c>
      <c r="P33" s="37">
        <v>3.6166506840835222</v>
      </c>
      <c r="Q33" s="37"/>
      <c r="R33" s="37">
        <v>15.75</v>
      </c>
      <c r="S33" s="37">
        <v>81.406999999999996</v>
      </c>
      <c r="T33" s="37"/>
      <c r="U33" s="39">
        <v>26.87</v>
      </c>
      <c r="V33" s="39">
        <v>59.07</v>
      </c>
      <c r="W33" s="37"/>
      <c r="X33" s="37">
        <v>29.6</v>
      </c>
      <c r="Y33" s="2">
        <v>2010</v>
      </c>
      <c r="Z33" s="37"/>
      <c r="AA33" s="37">
        <v>30</v>
      </c>
      <c r="AB33" s="37"/>
      <c r="AC33" s="14" t="s">
        <v>41</v>
      </c>
      <c r="AD33" s="14" t="s">
        <v>41</v>
      </c>
      <c r="AE33" s="14" t="s">
        <v>83</v>
      </c>
      <c r="AF33" s="14" t="s">
        <v>61</v>
      </c>
      <c r="AG33" s="14" t="s">
        <v>84</v>
      </c>
      <c r="AH33" s="14" t="s">
        <v>61</v>
      </c>
      <c r="AI33" s="14" t="s">
        <v>63</v>
      </c>
      <c r="AJ33" s="14" t="s">
        <v>59</v>
      </c>
      <c r="AK33" s="14" t="s">
        <v>59</v>
      </c>
      <c r="AX33" s="35"/>
      <c r="AY33" s="35"/>
      <c r="AZ33" s="35"/>
      <c r="BA33" s="35"/>
      <c r="BB33" s="35"/>
    </row>
    <row r="34" spans="1:54" ht="12" customHeight="1" x14ac:dyDescent="0.2">
      <c r="A34" s="40">
        <v>1</v>
      </c>
      <c r="B34" s="36"/>
      <c r="C34" s="33" t="s">
        <v>16</v>
      </c>
      <c r="D34" s="37">
        <v>61</v>
      </c>
      <c r="E34" s="38">
        <v>2010</v>
      </c>
      <c r="F34" s="37"/>
      <c r="G34" s="37">
        <v>44.323</v>
      </c>
      <c r="H34" s="37">
        <v>42.02</v>
      </c>
      <c r="I34" s="37"/>
      <c r="J34" s="37">
        <v>20.420000000000002</v>
      </c>
      <c r="K34" s="37">
        <v>24.341000000000001</v>
      </c>
      <c r="L34" s="37">
        <v>4.4890232942567554</v>
      </c>
      <c r="M34" s="37"/>
      <c r="N34" s="37">
        <v>28.43</v>
      </c>
      <c r="O34" s="37">
        <v>34.222999999999999</v>
      </c>
      <c r="P34" s="37">
        <v>4.7454831656254193</v>
      </c>
      <c r="Q34" s="37"/>
      <c r="R34" s="37">
        <v>41.43</v>
      </c>
      <c r="S34" s="37">
        <v>82.418000000000006</v>
      </c>
      <c r="T34" s="37"/>
      <c r="U34" s="39">
        <v>6.55</v>
      </c>
      <c r="V34" s="39">
        <v>47.7</v>
      </c>
      <c r="W34" s="37"/>
      <c r="X34" s="37">
        <v>91.9</v>
      </c>
      <c r="Y34" s="2">
        <v>2011</v>
      </c>
      <c r="Z34" s="37"/>
      <c r="AA34" s="37">
        <v>5.9</v>
      </c>
      <c r="AB34" s="37"/>
      <c r="AC34" s="14" t="s">
        <v>41</v>
      </c>
      <c r="AD34" s="14" t="s">
        <v>41</v>
      </c>
      <c r="AE34" s="14" t="s">
        <v>83</v>
      </c>
      <c r="AF34" s="14" t="s">
        <v>61</v>
      </c>
      <c r="AG34" s="14" t="s">
        <v>84</v>
      </c>
      <c r="AH34" s="14" t="s">
        <v>62</v>
      </c>
      <c r="AI34" s="14" t="s">
        <v>63</v>
      </c>
      <c r="AJ34" s="14" t="s">
        <v>64</v>
      </c>
      <c r="AK34" s="14" t="s">
        <v>64</v>
      </c>
      <c r="AX34" s="35"/>
      <c r="AY34" s="35"/>
      <c r="AZ34" s="35"/>
      <c r="BA34" s="35"/>
      <c r="BB34" s="35"/>
    </row>
    <row r="35" spans="1:54" x14ac:dyDescent="0.2"/>
    <row r="36" spans="1:54" ht="12" customHeight="1" x14ac:dyDescent="0.25">
      <c r="A36" s="104">
        <v>2</v>
      </c>
      <c r="B36" s="107" t="s">
        <v>53</v>
      </c>
      <c r="C36" s="104"/>
      <c r="D36" s="37"/>
      <c r="E36" s="38"/>
      <c r="F36" s="37"/>
      <c r="G36" s="37"/>
      <c r="H36" s="37"/>
      <c r="I36" s="37"/>
      <c r="J36" s="37"/>
      <c r="K36" s="37"/>
      <c r="L36" s="37"/>
      <c r="M36" s="37"/>
      <c r="N36" s="37"/>
      <c r="O36" s="37"/>
      <c r="P36" s="37"/>
      <c r="Q36" s="37"/>
      <c r="R36" s="37"/>
      <c r="S36" s="37"/>
      <c r="T36" s="37"/>
      <c r="U36" s="39"/>
      <c r="V36" s="39"/>
      <c r="W36" s="37"/>
      <c r="X36" s="37"/>
      <c r="Y36" s="2"/>
      <c r="Z36" s="37"/>
      <c r="AA36" s="37"/>
      <c r="AB36" s="37"/>
      <c r="AX36" s="35"/>
      <c r="AY36" s="35"/>
      <c r="AZ36" s="35"/>
      <c r="BA36" s="35"/>
      <c r="BB36" s="35"/>
    </row>
    <row r="37" spans="1:54" ht="12" customHeight="1" x14ac:dyDescent="0.2">
      <c r="A37" s="40">
        <v>2</v>
      </c>
      <c r="B37" s="36"/>
      <c r="C37" s="33" t="s">
        <v>45</v>
      </c>
      <c r="D37" s="37">
        <v>100</v>
      </c>
      <c r="E37" s="38">
        <v>2010</v>
      </c>
      <c r="F37" s="37"/>
      <c r="G37" s="37">
        <v>79.036000000000001</v>
      </c>
      <c r="H37" s="37">
        <v>132.66</v>
      </c>
      <c r="I37" s="37"/>
      <c r="J37" s="37">
        <v>101.9</v>
      </c>
      <c r="K37" s="37">
        <v>92.402000000000001</v>
      </c>
      <c r="L37" s="37">
        <v>-2.4164087555311298</v>
      </c>
      <c r="M37" s="37"/>
      <c r="N37" s="37">
        <v>21.047000000000001</v>
      </c>
      <c r="O37" s="37">
        <v>28.425000000000001</v>
      </c>
      <c r="P37" s="37">
        <v>7.8021861396633474</v>
      </c>
      <c r="Q37" s="37"/>
      <c r="R37" s="37">
        <v>0</v>
      </c>
      <c r="S37" s="37">
        <v>44.496000000000002</v>
      </c>
      <c r="T37" s="37"/>
      <c r="U37" s="39">
        <v>0</v>
      </c>
      <c r="V37" s="39">
        <v>35.22</v>
      </c>
      <c r="W37" s="37"/>
      <c r="X37" s="37">
        <v>99.7</v>
      </c>
      <c r="Y37" s="2">
        <v>2010</v>
      </c>
      <c r="Z37" s="37"/>
      <c r="AA37" s="37">
        <v>2.6</v>
      </c>
      <c r="AB37" s="37"/>
      <c r="AC37" s="14" t="s">
        <v>41</v>
      </c>
      <c r="AD37" s="14" t="s">
        <v>41</v>
      </c>
      <c r="AE37" s="14" t="s">
        <v>79</v>
      </c>
      <c r="AF37" s="14" t="s">
        <v>55</v>
      </c>
      <c r="AG37" s="14" t="s">
        <v>80</v>
      </c>
      <c r="AH37" s="14" t="s">
        <v>55</v>
      </c>
      <c r="AI37" s="14" t="s">
        <v>63</v>
      </c>
      <c r="AJ37" s="14" t="s">
        <v>64</v>
      </c>
      <c r="AK37" s="14" t="s">
        <v>64</v>
      </c>
      <c r="AX37" s="35"/>
      <c r="AY37" s="35"/>
      <c r="AZ37" s="35"/>
      <c r="BA37" s="35"/>
      <c r="BB37" s="35"/>
    </row>
    <row r="38" spans="1:54" ht="12" customHeight="1" x14ac:dyDescent="0.2">
      <c r="A38" s="40">
        <v>2</v>
      </c>
      <c r="B38" s="36"/>
      <c r="C38" s="33" t="s">
        <v>46</v>
      </c>
      <c r="D38" s="37" t="s">
        <v>24</v>
      </c>
      <c r="E38" s="38" t="s">
        <v>24</v>
      </c>
      <c r="F38" s="37"/>
      <c r="G38" s="37">
        <v>98.694000000000003</v>
      </c>
      <c r="H38" s="37">
        <v>174.71</v>
      </c>
      <c r="I38" s="37"/>
      <c r="J38" s="37">
        <v>127.584</v>
      </c>
      <c r="K38" s="37">
        <v>89.641999999999996</v>
      </c>
      <c r="L38" s="37">
        <v>-8.4456822073952118</v>
      </c>
      <c r="M38" s="37"/>
      <c r="N38" s="37" t="s">
        <v>24</v>
      </c>
      <c r="O38" s="37">
        <v>1.462</v>
      </c>
      <c r="P38" s="37" t="s">
        <v>24</v>
      </c>
      <c r="Q38" s="37"/>
      <c r="R38" s="37">
        <v>0</v>
      </c>
      <c r="S38" s="37">
        <v>26.901</v>
      </c>
      <c r="T38" s="37"/>
      <c r="U38" s="39">
        <v>0</v>
      </c>
      <c r="V38" s="39">
        <v>0</v>
      </c>
      <c r="W38" s="37"/>
      <c r="X38" s="37">
        <v>98.3</v>
      </c>
      <c r="Y38" s="2">
        <v>2010</v>
      </c>
      <c r="Z38" s="37"/>
      <c r="AA38" s="37" t="s">
        <v>24</v>
      </c>
      <c r="AB38" s="37"/>
      <c r="AC38" s="14" t="s">
        <v>41</v>
      </c>
      <c r="AD38" s="14" t="s">
        <v>41</v>
      </c>
      <c r="AE38" s="14" t="s">
        <v>81</v>
      </c>
      <c r="AF38" s="14" t="s">
        <v>24</v>
      </c>
      <c r="AG38" s="14" t="s">
        <v>82</v>
      </c>
      <c r="AH38" s="14" t="s">
        <v>24</v>
      </c>
      <c r="AI38" s="14" t="s">
        <v>63</v>
      </c>
      <c r="AJ38" s="14" t="s">
        <v>59</v>
      </c>
      <c r="AK38" s="14" t="s">
        <v>59</v>
      </c>
      <c r="AX38" s="35"/>
      <c r="AY38" s="35"/>
      <c r="AZ38" s="35"/>
      <c r="BA38" s="35"/>
      <c r="BB38" s="35"/>
    </row>
    <row r="39" spans="1:54" ht="12" customHeight="1" x14ac:dyDescent="0.2">
      <c r="A39" s="40">
        <v>2</v>
      </c>
      <c r="B39" s="36"/>
      <c r="C39" s="33" t="s">
        <v>47</v>
      </c>
      <c r="D39" s="37" t="s">
        <v>24</v>
      </c>
      <c r="E39" s="38" t="s">
        <v>24</v>
      </c>
      <c r="F39" s="37"/>
      <c r="G39" s="37">
        <v>87.418999999999997</v>
      </c>
      <c r="H39" s="37">
        <v>458.28</v>
      </c>
      <c r="I39" s="37"/>
      <c r="J39" s="37">
        <v>394.50400000000002</v>
      </c>
      <c r="K39" s="37">
        <v>387.94799999999998</v>
      </c>
      <c r="L39" s="37">
        <v>-0.41807287265042126</v>
      </c>
      <c r="M39" s="37"/>
      <c r="N39" s="37">
        <v>58.654000000000003</v>
      </c>
      <c r="O39" s="37">
        <v>58.610999999999997</v>
      </c>
      <c r="P39" s="37">
        <v>-1.8332861570558023E-2</v>
      </c>
      <c r="Q39" s="37"/>
      <c r="R39" s="37">
        <v>0</v>
      </c>
      <c r="S39" s="37">
        <v>0</v>
      </c>
      <c r="T39" s="37"/>
      <c r="U39" s="39">
        <v>0</v>
      </c>
      <c r="V39" s="39">
        <v>26.39</v>
      </c>
      <c r="W39" s="37"/>
      <c r="X39" s="37">
        <v>86.2</v>
      </c>
      <c r="Y39" s="2">
        <v>2007</v>
      </c>
      <c r="Z39" s="37"/>
      <c r="AA39" s="37" t="s">
        <v>24</v>
      </c>
      <c r="AB39" s="37"/>
      <c r="AC39" s="14" t="s">
        <v>41</v>
      </c>
      <c r="AD39" s="14" t="s">
        <v>41</v>
      </c>
      <c r="AE39" s="14" t="s">
        <v>79</v>
      </c>
      <c r="AF39" s="14" t="s">
        <v>24</v>
      </c>
      <c r="AG39" s="14" t="s">
        <v>80</v>
      </c>
      <c r="AH39" s="14" t="s">
        <v>24</v>
      </c>
      <c r="AI39" s="14" t="s">
        <v>63</v>
      </c>
      <c r="AJ39" s="14" t="s">
        <v>64</v>
      </c>
      <c r="AK39" s="14" t="s">
        <v>64</v>
      </c>
      <c r="AX39" s="35"/>
      <c r="AY39" s="35"/>
      <c r="AZ39" s="35"/>
      <c r="BA39" s="35"/>
      <c r="BB39" s="35"/>
    </row>
    <row r="40" spans="1:54" ht="12" customHeight="1" x14ac:dyDescent="0.2">
      <c r="A40" s="40">
        <v>2</v>
      </c>
      <c r="B40" s="36"/>
      <c r="C40" s="33" t="s">
        <v>48</v>
      </c>
      <c r="D40" s="37" t="s">
        <v>24</v>
      </c>
      <c r="E40" s="38" t="s">
        <v>24</v>
      </c>
      <c r="F40" s="37"/>
      <c r="G40" s="37">
        <v>88.427000000000007</v>
      </c>
      <c r="H40" s="37">
        <v>821.94</v>
      </c>
      <c r="I40" s="37"/>
      <c r="J40" s="37">
        <v>667.27499999999998</v>
      </c>
      <c r="K40" s="37">
        <v>597.24</v>
      </c>
      <c r="L40" s="37">
        <v>-2.7340107415233517</v>
      </c>
      <c r="M40" s="37"/>
      <c r="N40" s="37">
        <v>92.597999999999999</v>
      </c>
      <c r="O40" s="37">
        <v>92.466999999999999</v>
      </c>
      <c r="P40" s="37">
        <v>-3.5386713374074841E-2</v>
      </c>
      <c r="Q40" s="37"/>
      <c r="R40" s="37">
        <v>0</v>
      </c>
      <c r="S40" s="37">
        <v>0</v>
      </c>
      <c r="T40" s="37"/>
      <c r="U40" s="39">
        <v>0</v>
      </c>
      <c r="V40" s="39">
        <v>0</v>
      </c>
      <c r="W40" s="37"/>
      <c r="X40" s="37">
        <v>100</v>
      </c>
      <c r="Y40" s="2">
        <v>2010</v>
      </c>
      <c r="Z40" s="37"/>
      <c r="AA40" s="37" t="s">
        <v>24</v>
      </c>
      <c r="AB40" s="37"/>
      <c r="AC40" s="14" t="s">
        <v>41</v>
      </c>
      <c r="AD40" s="14" t="s">
        <v>41</v>
      </c>
      <c r="AE40" s="14" t="s">
        <v>85</v>
      </c>
      <c r="AF40" s="14" t="s">
        <v>24</v>
      </c>
      <c r="AG40" s="14" t="s">
        <v>86</v>
      </c>
      <c r="AH40" s="14" t="s">
        <v>24</v>
      </c>
      <c r="AI40" s="14" t="s">
        <v>56</v>
      </c>
      <c r="AJ40" s="14" t="s">
        <v>57</v>
      </c>
      <c r="AK40" s="14" t="s">
        <v>57</v>
      </c>
      <c r="AX40" s="35"/>
      <c r="AY40" s="35"/>
      <c r="AZ40" s="35"/>
      <c r="BA40" s="35"/>
      <c r="BB40" s="35"/>
    </row>
    <row r="41" spans="1:54" ht="12" customHeight="1" x14ac:dyDescent="0.2">
      <c r="A41" s="40">
        <v>2</v>
      </c>
      <c r="B41" s="36"/>
      <c r="C41" s="33" t="s">
        <v>51</v>
      </c>
      <c r="D41" s="37" t="s">
        <v>24</v>
      </c>
      <c r="E41" s="38" t="s">
        <v>24</v>
      </c>
      <c r="F41" s="37"/>
      <c r="G41" s="37">
        <v>97.048000000000002</v>
      </c>
      <c r="H41" s="37">
        <v>130.03</v>
      </c>
      <c r="I41" s="37"/>
      <c r="J41" s="37">
        <v>53.402000000000001</v>
      </c>
      <c r="K41" s="37">
        <v>88.793999999999997</v>
      </c>
      <c r="L41" s="37">
        <v>13.555068742288467</v>
      </c>
      <c r="M41" s="37"/>
      <c r="N41" s="37">
        <v>2.1949999999999998</v>
      </c>
      <c r="O41" s="37">
        <v>2.859</v>
      </c>
      <c r="P41" s="37">
        <v>6.8304130839443644</v>
      </c>
      <c r="Q41" s="37"/>
      <c r="R41" s="37">
        <v>0</v>
      </c>
      <c r="S41" s="37">
        <v>45.593000000000004</v>
      </c>
      <c r="T41" s="37"/>
      <c r="U41" s="39">
        <v>5.23</v>
      </c>
      <c r="V41" s="39">
        <v>46.96</v>
      </c>
      <c r="W41" s="37"/>
      <c r="X41" s="37">
        <v>70.099999999999994</v>
      </c>
      <c r="Y41" s="2">
        <v>2007</v>
      </c>
      <c r="Z41" s="37"/>
      <c r="AA41" s="37">
        <v>9.3000000000000007</v>
      </c>
      <c r="AB41" s="37"/>
      <c r="AC41" s="14" t="s">
        <v>41</v>
      </c>
      <c r="AD41" s="14" t="s">
        <v>41</v>
      </c>
      <c r="AE41" s="14" t="s">
        <v>83</v>
      </c>
      <c r="AF41" s="14" t="s">
        <v>24</v>
      </c>
      <c r="AG41" s="14" t="s">
        <v>84</v>
      </c>
      <c r="AH41" s="14" t="s">
        <v>24</v>
      </c>
      <c r="AI41" s="14" t="s">
        <v>63</v>
      </c>
      <c r="AJ41" s="14" t="s">
        <v>59</v>
      </c>
      <c r="AK41" s="14" t="s">
        <v>59</v>
      </c>
      <c r="AX41" s="35"/>
      <c r="AY41" s="35"/>
      <c r="AZ41" s="35"/>
      <c r="BA41" s="35"/>
      <c r="BB41" s="35"/>
    </row>
    <row r="42" spans="1:54" ht="12" customHeight="1" x14ac:dyDescent="0.2">
      <c r="A42" s="40">
        <v>2</v>
      </c>
      <c r="B42" s="36"/>
      <c r="C42" s="33" t="s">
        <v>49</v>
      </c>
      <c r="D42" s="37" t="s">
        <v>24</v>
      </c>
      <c r="E42" s="38" t="s">
        <v>24</v>
      </c>
      <c r="F42" s="37"/>
      <c r="G42" s="37" t="s">
        <v>24</v>
      </c>
      <c r="H42" s="37" t="s">
        <v>24</v>
      </c>
      <c r="I42" s="37"/>
      <c r="J42" s="37">
        <v>415.13600000000002</v>
      </c>
      <c r="K42" s="37">
        <v>430.39</v>
      </c>
      <c r="L42" s="37">
        <v>0.90622147144800991</v>
      </c>
      <c r="M42" s="37"/>
      <c r="N42" s="37">
        <v>0.50800000000000001</v>
      </c>
      <c r="O42" s="37" t="s">
        <v>24</v>
      </c>
      <c r="P42" s="37" t="s">
        <v>24</v>
      </c>
      <c r="Q42" s="37"/>
      <c r="R42" s="37" t="s">
        <v>24</v>
      </c>
      <c r="S42" s="37" t="s">
        <v>24</v>
      </c>
      <c r="T42" s="37"/>
      <c r="U42" s="39">
        <v>0</v>
      </c>
      <c r="V42" s="39">
        <v>0</v>
      </c>
      <c r="W42" s="37"/>
      <c r="X42" s="37">
        <v>93.1</v>
      </c>
      <c r="Y42" s="2">
        <v>2007</v>
      </c>
      <c r="Z42" s="37"/>
      <c r="AA42" s="37" t="s">
        <v>24</v>
      </c>
      <c r="AB42" s="37"/>
      <c r="AC42" s="14" t="s">
        <v>41</v>
      </c>
      <c r="AD42" s="14" t="s">
        <v>41</v>
      </c>
      <c r="AE42" s="14" t="s">
        <v>81</v>
      </c>
      <c r="AF42" s="14" t="s">
        <v>24</v>
      </c>
      <c r="AG42" s="14" t="s">
        <v>80</v>
      </c>
      <c r="AH42" s="14" t="s">
        <v>24</v>
      </c>
      <c r="AI42" s="14" t="s">
        <v>56</v>
      </c>
      <c r="AJ42" s="14" t="s">
        <v>59</v>
      </c>
      <c r="AK42" s="14" t="s">
        <v>59</v>
      </c>
      <c r="AX42" s="35"/>
      <c r="AY42" s="35"/>
      <c r="AZ42" s="35"/>
      <c r="BA42" s="35"/>
      <c r="BB42" s="35"/>
    </row>
    <row r="43" spans="1:54" ht="12" customHeight="1" x14ac:dyDescent="0.2">
      <c r="A43" s="104">
        <v>2</v>
      </c>
      <c r="B43" s="105"/>
      <c r="C43" s="53" t="s">
        <v>52</v>
      </c>
      <c r="D43" s="37">
        <v>100</v>
      </c>
      <c r="E43" s="38">
        <v>2010</v>
      </c>
      <c r="F43" s="37"/>
      <c r="G43" s="37">
        <v>93.13</v>
      </c>
      <c r="H43" s="37">
        <v>124.39</v>
      </c>
      <c r="I43" s="37"/>
      <c r="J43" s="37">
        <v>83.484999999999999</v>
      </c>
      <c r="K43" s="37">
        <v>76.253</v>
      </c>
      <c r="L43" s="37">
        <v>-2.2397911298141171</v>
      </c>
      <c r="M43" s="37"/>
      <c r="N43" s="37">
        <v>5.8410000000000002</v>
      </c>
      <c r="O43" s="37">
        <v>5.9610000000000003</v>
      </c>
      <c r="P43" s="37">
        <v>0.50970050540657397</v>
      </c>
      <c r="Q43" s="37"/>
      <c r="R43" s="37">
        <v>0</v>
      </c>
      <c r="S43" s="37">
        <v>47.953000000000003</v>
      </c>
      <c r="T43" s="37"/>
      <c r="U43" s="39">
        <v>28.61</v>
      </c>
      <c r="V43" s="39">
        <v>60.05</v>
      </c>
      <c r="W43" s="37"/>
      <c r="X43" s="37">
        <v>74</v>
      </c>
      <c r="Y43" s="2">
        <v>2007</v>
      </c>
      <c r="Z43" s="37"/>
      <c r="AA43" s="37">
        <v>11</v>
      </c>
      <c r="AB43" s="37"/>
      <c r="AC43" s="14" t="s">
        <v>41</v>
      </c>
      <c r="AD43" s="14" t="s">
        <v>41</v>
      </c>
      <c r="AE43" s="14" t="s">
        <v>83</v>
      </c>
      <c r="AF43" s="14" t="s">
        <v>24</v>
      </c>
      <c r="AG43" s="14" t="s">
        <v>84</v>
      </c>
      <c r="AH43" s="14" t="s">
        <v>24</v>
      </c>
      <c r="AI43" s="14" t="s">
        <v>63</v>
      </c>
      <c r="AJ43" s="14" t="s">
        <v>59</v>
      </c>
      <c r="AK43" s="14" t="s">
        <v>59</v>
      </c>
      <c r="AX43" s="35"/>
      <c r="AY43" s="35"/>
      <c r="AZ43" s="35"/>
      <c r="BA43" s="35"/>
      <c r="BB43" s="35"/>
    </row>
    <row r="44" spans="1:54" ht="12" customHeight="1" x14ac:dyDescent="0.2">
      <c r="A44" s="40">
        <v>2</v>
      </c>
      <c r="B44" s="36"/>
      <c r="C44" s="33" t="s">
        <v>50</v>
      </c>
      <c r="D44" s="37" t="s">
        <v>24</v>
      </c>
      <c r="E44" s="38" t="s">
        <v>24</v>
      </c>
      <c r="F44" s="37"/>
      <c r="G44" s="37">
        <v>92.948999999999998</v>
      </c>
      <c r="H44" s="37">
        <v>230.8</v>
      </c>
      <c r="I44" s="37"/>
      <c r="J44" s="37">
        <v>120.251</v>
      </c>
      <c r="K44" s="37">
        <v>147.59899999999999</v>
      </c>
      <c r="L44" s="37">
        <v>5.2564405976510908</v>
      </c>
      <c r="M44" s="37"/>
      <c r="N44" s="37">
        <v>12.592000000000001</v>
      </c>
      <c r="O44" s="37">
        <v>11.981</v>
      </c>
      <c r="P44" s="37">
        <v>-1.2357913510162355</v>
      </c>
      <c r="Q44" s="37"/>
      <c r="R44" s="37">
        <v>0</v>
      </c>
      <c r="S44" s="37">
        <v>3.43</v>
      </c>
      <c r="T44" s="37"/>
      <c r="U44" s="39">
        <v>0</v>
      </c>
      <c r="V44" s="39">
        <v>43.58</v>
      </c>
      <c r="W44" s="37"/>
      <c r="X44" s="37">
        <v>80.8</v>
      </c>
      <c r="Y44" s="2">
        <v>2009</v>
      </c>
      <c r="Z44" s="37"/>
      <c r="AA44" s="37">
        <v>10</v>
      </c>
      <c r="AB44" s="37"/>
      <c r="AC44" s="14" t="s">
        <v>41</v>
      </c>
      <c r="AD44" s="14" t="s">
        <v>41</v>
      </c>
      <c r="AE44" s="14" t="s">
        <v>83</v>
      </c>
      <c r="AF44" s="14" t="s">
        <v>24</v>
      </c>
      <c r="AG44" s="14" t="s">
        <v>84</v>
      </c>
      <c r="AH44" s="14" t="s">
        <v>24</v>
      </c>
      <c r="AI44" s="14" t="s">
        <v>63</v>
      </c>
      <c r="AJ44" s="14" t="s">
        <v>59</v>
      </c>
      <c r="AK44" s="14" t="s">
        <v>59</v>
      </c>
      <c r="AX44" s="35"/>
      <c r="AY44" s="35"/>
      <c r="AZ44" s="35"/>
      <c r="BA44" s="35"/>
      <c r="BB44" s="35"/>
    </row>
    <row r="45" spans="1:54" ht="12" customHeight="1" x14ac:dyDescent="0.25">
      <c r="A45" s="42"/>
      <c r="B45" s="106"/>
      <c r="C45" s="42"/>
      <c r="D45" s="41"/>
      <c r="E45" s="43"/>
      <c r="F45" s="41"/>
      <c r="G45" s="41"/>
      <c r="H45" s="41"/>
      <c r="I45" s="41"/>
      <c r="J45" s="41"/>
      <c r="K45" s="41"/>
      <c r="L45" s="41"/>
      <c r="M45" s="41"/>
      <c r="N45" s="41"/>
      <c r="O45" s="41"/>
      <c r="P45" s="41"/>
      <c r="Q45" s="41"/>
      <c r="R45" s="41"/>
      <c r="S45" s="41"/>
      <c r="T45" s="41"/>
      <c r="U45" s="44"/>
      <c r="V45" s="44"/>
      <c r="W45" s="41"/>
      <c r="X45" s="41"/>
      <c r="Y45" s="4"/>
      <c r="Z45" s="41"/>
      <c r="AA45" s="41"/>
      <c r="AB45" s="37"/>
      <c r="AX45" s="35"/>
      <c r="AY45" s="35"/>
      <c r="AZ45" s="35"/>
      <c r="BA45" s="35"/>
      <c r="BB45" s="35"/>
    </row>
    <row r="46" spans="1:54" ht="12" customHeight="1" x14ac:dyDescent="0.2">
      <c r="A46" s="40"/>
      <c r="B46" s="36"/>
      <c r="C46" s="33"/>
      <c r="D46" s="37"/>
      <c r="E46" s="38"/>
      <c r="F46" s="37"/>
      <c r="G46" s="37"/>
      <c r="H46" s="37"/>
      <c r="I46" s="37"/>
      <c r="J46" s="37"/>
      <c r="K46" s="37"/>
      <c r="L46" s="37"/>
      <c r="M46" s="37"/>
      <c r="N46" s="37"/>
      <c r="O46" s="37"/>
      <c r="P46" s="37"/>
      <c r="Q46" s="37"/>
      <c r="R46" s="37"/>
      <c r="S46" s="37"/>
      <c r="T46" s="37"/>
      <c r="U46" s="39"/>
      <c r="V46" s="39"/>
      <c r="W46" s="37"/>
      <c r="X46" s="37"/>
      <c r="Y46" s="2"/>
      <c r="Z46" s="37"/>
      <c r="AA46" s="37"/>
      <c r="AB46" s="45"/>
    </row>
    <row r="47" spans="1:54" ht="12" customHeight="1" x14ac:dyDescent="0.2">
      <c r="B47" s="36"/>
      <c r="C47" s="47" t="s">
        <v>95</v>
      </c>
      <c r="G47" s="91"/>
      <c r="T47" s="45"/>
      <c r="U47" s="49"/>
      <c r="X47" s="36"/>
      <c r="Y47" s="2"/>
      <c r="Z47" s="36"/>
    </row>
    <row r="48" spans="1:54" ht="12" customHeight="1" x14ac:dyDescent="0.2">
      <c r="B48" s="36"/>
      <c r="C48" s="46"/>
      <c r="V48" s="49"/>
      <c r="W48" s="45"/>
      <c r="X48" s="36"/>
      <c r="Y48" s="2"/>
    </row>
    <row r="49" spans="2:28" ht="12" customHeight="1" x14ac:dyDescent="0.2">
      <c r="B49" s="36"/>
      <c r="C49" s="46"/>
      <c r="V49" s="49"/>
      <c r="W49" s="45"/>
      <c r="X49" s="36"/>
      <c r="Y49" s="2"/>
    </row>
    <row r="50" spans="2:28" ht="12" customHeight="1" x14ac:dyDescent="0.2">
      <c r="B50" s="36"/>
      <c r="C50" s="46"/>
      <c r="V50" s="49"/>
      <c r="W50" s="45"/>
      <c r="X50" s="36"/>
      <c r="Y50" s="2"/>
    </row>
    <row r="51" spans="2:28" ht="12" customHeight="1" x14ac:dyDescent="0.2">
      <c r="B51" s="36"/>
      <c r="C51" s="46"/>
      <c r="V51" s="49"/>
      <c r="W51" s="45"/>
      <c r="X51" s="36"/>
      <c r="Y51" s="2"/>
    </row>
    <row r="52" spans="2:28" ht="12" customHeight="1" x14ac:dyDescent="0.2">
      <c r="B52" s="36"/>
      <c r="C52" s="46"/>
      <c r="V52" s="49"/>
      <c r="W52" s="45"/>
      <c r="X52" s="36"/>
      <c r="Y52" s="2"/>
    </row>
    <row r="53" spans="2:28" ht="12" customHeight="1" x14ac:dyDescent="0.2">
      <c r="B53" s="36"/>
      <c r="C53" s="46"/>
      <c r="V53" s="49"/>
      <c r="W53" s="45"/>
      <c r="X53" s="36"/>
      <c r="Y53" s="2"/>
      <c r="AB53" s="45"/>
    </row>
    <row r="54" spans="2:28" ht="12" customHeight="1" x14ac:dyDescent="0.2">
      <c r="B54" s="36"/>
      <c r="C54" s="46"/>
      <c r="V54" s="49"/>
      <c r="W54" s="45"/>
      <c r="X54" s="36"/>
      <c r="Y54" s="2"/>
      <c r="AB54" s="45"/>
    </row>
    <row r="55" spans="2:28" ht="12" customHeight="1" x14ac:dyDescent="0.2">
      <c r="B55" s="36"/>
      <c r="C55" s="46"/>
      <c r="V55" s="49"/>
      <c r="W55" s="45"/>
      <c r="X55" s="36"/>
      <c r="Y55" s="2"/>
      <c r="AB55" s="45"/>
    </row>
    <row r="56" spans="2:28" ht="12" customHeight="1" x14ac:dyDescent="0.2">
      <c r="B56" s="36"/>
      <c r="C56" s="46"/>
      <c r="V56" s="49"/>
      <c r="W56" s="45"/>
      <c r="X56" s="36"/>
      <c r="Y56" s="2"/>
      <c r="AB56" s="45"/>
    </row>
    <row r="57" spans="2:28" ht="12" customHeight="1" x14ac:dyDescent="0.2">
      <c r="B57" s="36"/>
      <c r="C57" s="46"/>
      <c r="V57" s="49"/>
      <c r="W57" s="45"/>
      <c r="X57" s="36"/>
      <c r="Y57" s="2"/>
      <c r="AB57" s="45"/>
    </row>
    <row r="58" spans="2:28" ht="12" customHeight="1" x14ac:dyDescent="0.2">
      <c r="B58" s="36"/>
      <c r="C58" s="46"/>
      <c r="V58" s="49"/>
      <c r="W58" s="45"/>
      <c r="X58" s="36"/>
      <c r="Y58" s="2"/>
      <c r="AB58" s="45"/>
    </row>
    <row r="59" spans="2:28" ht="12" customHeight="1" x14ac:dyDescent="0.2">
      <c r="B59" s="36"/>
      <c r="C59" s="46"/>
      <c r="V59" s="49"/>
      <c r="W59" s="45"/>
      <c r="X59" s="36"/>
      <c r="Y59" s="2"/>
      <c r="AB59" s="45"/>
    </row>
    <row r="60" spans="2:28" ht="12" customHeight="1" x14ac:dyDescent="0.2">
      <c r="B60" s="36"/>
      <c r="C60" s="46"/>
      <c r="V60" s="49"/>
      <c r="W60" s="45"/>
      <c r="X60" s="36"/>
      <c r="Y60" s="2"/>
      <c r="AB60" s="45"/>
    </row>
    <row r="61" spans="2:28" ht="12" customHeight="1" x14ac:dyDescent="0.2">
      <c r="B61" s="36"/>
      <c r="C61" s="46"/>
      <c r="V61" s="49"/>
      <c r="W61" s="45"/>
      <c r="X61" s="36"/>
      <c r="Y61" s="2"/>
      <c r="AB61" s="45"/>
    </row>
    <row r="62" spans="2:28" ht="12" customHeight="1" x14ac:dyDescent="0.2">
      <c r="B62" s="36"/>
      <c r="C62" s="46"/>
      <c r="V62" s="49"/>
      <c r="W62" s="45"/>
      <c r="X62" s="36"/>
      <c r="Y62" s="2"/>
      <c r="AB62" s="45"/>
    </row>
    <row r="63" spans="2:28" ht="12" customHeight="1" x14ac:dyDescent="0.2">
      <c r="B63" s="36"/>
      <c r="C63" s="46"/>
      <c r="V63" s="49"/>
      <c r="W63" s="45"/>
      <c r="X63" s="36"/>
      <c r="Y63" s="2"/>
      <c r="AB63" s="45"/>
    </row>
    <row r="64" spans="2:28" ht="12" customHeight="1" x14ac:dyDescent="0.2">
      <c r="V64" s="49"/>
      <c r="W64" s="45"/>
      <c r="X64" s="36"/>
      <c r="Y64" s="2"/>
      <c r="AB64" s="45"/>
    </row>
    <row r="65" spans="22:28" ht="12" customHeight="1" x14ac:dyDescent="0.2">
      <c r="V65" s="49"/>
      <c r="W65" s="45"/>
      <c r="X65" s="36"/>
      <c r="Y65" s="2"/>
      <c r="AB65" s="45"/>
    </row>
    <row r="66" spans="22:28" ht="12" customHeight="1" x14ac:dyDescent="0.2">
      <c r="V66" s="49"/>
      <c r="W66" s="45"/>
      <c r="X66" s="36"/>
      <c r="Y66" s="2"/>
      <c r="AB66" s="45"/>
    </row>
    <row r="67" spans="22:28" ht="12" customHeight="1" x14ac:dyDescent="0.2">
      <c r="V67" s="49"/>
      <c r="W67" s="45"/>
      <c r="X67" s="36"/>
      <c r="Y67" s="2"/>
      <c r="AB67" s="45"/>
    </row>
    <row r="68" spans="22:28" ht="12" customHeight="1" x14ac:dyDescent="0.2">
      <c r="V68" s="49"/>
      <c r="W68" s="45"/>
      <c r="X68" s="36"/>
      <c r="Y68" s="2"/>
      <c r="AB68" s="45"/>
    </row>
    <row r="69" spans="22:28" ht="12" customHeight="1" x14ac:dyDescent="0.2">
      <c r="V69" s="49"/>
      <c r="W69" s="45"/>
      <c r="X69" s="36"/>
      <c r="Y69" s="2"/>
      <c r="AB69" s="45"/>
    </row>
    <row r="70" spans="22:28" ht="12" customHeight="1" x14ac:dyDescent="0.2">
      <c r="V70" s="49"/>
      <c r="W70" s="45"/>
      <c r="X70" s="36"/>
      <c r="Y70" s="2"/>
      <c r="AB70" s="45"/>
    </row>
    <row r="71" spans="22:28" ht="12" customHeight="1" x14ac:dyDescent="0.2">
      <c r="V71" s="49"/>
      <c r="W71" s="45"/>
      <c r="X71" s="36"/>
      <c r="Y71" s="2"/>
      <c r="AB71" s="45"/>
    </row>
    <row r="72" spans="22:28" ht="12" customHeight="1" x14ac:dyDescent="0.2">
      <c r="V72" s="49"/>
      <c r="W72" s="45"/>
      <c r="X72" s="36"/>
      <c r="Y72" s="2"/>
      <c r="AB72" s="45"/>
    </row>
    <row r="73" spans="22:28" ht="12" customHeight="1" x14ac:dyDescent="0.2">
      <c r="V73" s="49"/>
      <c r="W73" s="45"/>
      <c r="X73" s="36"/>
      <c r="Y73" s="2"/>
      <c r="AB73" s="45"/>
    </row>
    <row r="74" spans="22:28" ht="12" customHeight="1" x14ac:dyDescent="0.2">
      <c r="V74" s="49"/>
      <c r="W74" s="45"/>
      <c r="X74" s="36"/>
      <c r="Y74" s="2"/>
      <c r="AB74" s="45"/>
    </row>
    <row r="75" spans="22:28" hidden="1" x14ac:dyDescent="0.2">
      <c r="V75" s="49"/>
      <c r="W75" s="45"/>
      <c r="X75" s="36"/>
      <c r="Y75" s="2"/>
      <c r="AB75" s="45"/>
    </row>
    <row r="76" spans="22:28" hidden="1" x14ac:dyDescent="0.2">
      <c r="V76" s="49"/>
      <c r="W76" s="45"/>
      <c r="X76" s="36"/>
      <c r="Y76" s="2"/>
      <c r="AB76" s="45"/>
    </row>
    <row r="77" spans="22:28" hidden="1" x14ac:dyDescent="0.2">
      <c r="V77" s="49"/>
      <c r="W77" s="45"/>
      <c r="X77" s="36"/>
      <c r="Y77" s="2"/>
      <c r="AB77" s="45"/>
    </row>
    <row r="78" spans="22:28" hidden="1" x14ac:dyDescent="0.2">
      <c r="V78" s="49"/>
      <c r="W78" s="45"/>
      <c r="X78" s="36"/>
      <c r="Y78" s="2"/>
      <c r="AB78" s="45"/>
    </row>
    <row r="79" spans="22:28" hidden="1" x14ac:dyDescent="0.2">
      <c r="V79" s="49"/>
      <c r="W79" s="45"/>
      <c r="X79" s="36"/>
      <c r="Y79" s="2"/>
      <c r="AB79" s="45"/>
    </row>
    <row r="80" spans="22:28" hidden="1" x14ac:dyDescent="0.2">
      <c r="V80" s="49"/>
      <c r="W80" s="45"/>
      <c r="X80" s="36"/>
      <c r="Y80" s="2"/>
      <c r="AB80" s="45"/>
    </row>
    <row r="81" spans="22:28" hidden="1" x14ac:dyDescent="0.2">
      <c r="V81" s="49"/>
      <c r="W81" s="45"/>
      <c r="X81" s="36"/>
      <c r="Y81" s="2"/>
      <c r="AB81" s="45"/>
    </row>
    <row r="82" spans="22:28" hidden="1" x14ac:dyDescent="0.2">
      <c r="V82" s="49"/>
      <c r="W82" s="45"/>
      <c r="X82" s="36"/>
      <c r="Y82" s="2"/>
      <c r="AB82" s="45"/>
    </row>
    <row r="83" spans="22:28" hidden="1" x14ac:dyDescent="0.2">
      <c r="V83" s="49"/>
      <c r="W83" s="45"/>
      <c r="X83" s="36"/>
      <c r="Y83" s="2"/>
      <c r="AB83" s="45"/>
    </row>
    <row r="84" spans="22:28" hidden="1" x14ac:dyDescent="0.2">
      <c r="V84" s="49"/>
      <c r="W84" s="45"/>
      <c r="X84" s="36"/>
      <c r="Y84" s="2"/>
      <c r="AB84" s="45"/>
    </row>
    <row r="85" spans="22:28" hidden="1" x14ac:dyDescent="0.2">
      <c r="V85" s="49"/>
      <c r="W85" s="45"/>
      <c r="X85" s="36"/>
      <c r="Y85" s="2"/>
      <c r="AB85" s="45"/>
    </row>
    <row r="86" spans="22:28" hidden="1" x14ac:dyDescent="0.2">
      <c r="V86" s="49"/>
      <c r="W86" s="45"/>
      <c r="X86" s="36"/>
      <c r="Y86" s="2"/>
      <c r="AB86" s="45"/>
    </row>
    <row r="87" spans="22:28" hidden="1" x14ac:dyDescent="0.2">
      <c r="V87" s="49"/>
      <c r="W87" s="45"/>
      <c r="X87" s="36"/>
      <c r="Y87" s="2"/>
      <c r="AB87" s="45"/>
    </row>
    <row r="88" spans="22:28" hidden="1" x14ac:dyDescent="0.2">
      <c r="V88" s="49"/>
      <c r="W88" s="45"/>
      <c r="X88" s="36"/>
      <c r="Y88" s="2"/>
      <c r="AB88" s="45"/>
    </row>
    <row r="89" spans="22:28" hidden="1" x14ac:dyDescent="0.2">
      <c r="V89" s="49"/>
      <c r="W89" s="45"/>
      <c r="X89" s="36"/>
      <c r="Y89" s="2"/>
      <c r="AB89" s="45"/>
    </row>
    <row r="90" spans="22:28" hidden="1" x14ac:dyDescent="0.2">
      <c r="V90" s="49"/>
      <c r="W90" s="45"/>
      <c r="X90" s="36"/>
      <c r="Y90" s="2"/>
      <c r="AB90" s="45"/>
    </row>
    <row r="91" spans="22:28" hidden="1" x14ac:dyDescent="0.2">
      <c r="V91" s="49"/>
      <c r="W91" s="45"/>
      <c r="X91" s="36"/>
      <c r="Y91" s="2"/>
      <c r="AB91" s="45"/>
    </row>
    <row r="92" spans="22:28" hidden="1" x14ac:dyDescent="0.2">
      <c r="V92" s="49"/>
      <c r="W92" s="45"/>
      <c r="X92" s="36"/>
      <c r="Y92" s="2"/>
      <c r="AB92" s="45"/>
    </row>
    <row r="93" spans="22:28" hidden="1" x14ac:dyDescent="0.2">
      <c r="V93" s="49"/>
      <c r="W93" s="45"/>
      <c r="X93" s="36"/>
      <c r="Y93" s="2"/>
      <c r="AB93" s="45"/>
    </row>
    <row r="94" spans="22:28" hidden="1" x14ac:dyDescent="0.2">
      <c r="V94" s="49"/>
      <c r="W94" s="45"/>
      <c r="X94" s="36"/>
      <c r="Y94" s="2"/>
      <c r="AB94" s="45"/>
    </row>
    <row r="95" spans="22:28" hidden="1" x14ac:dyDescent="0.2">
      <c r="V95" s="49"/>
      <c r="W95" s="45"/>
      <c r="X95" s="36"/>
      <c r="Y95" s="2"/>
      <c r="AB95" s="45"/>
    </row>
    <row r="96" spans="22:28" hidden="1" x14ac:dyDescent="0.2">
      <c r="V96" s="49"/>
      <c r="W96" s="45"/>
      <c r="X96" s="36"/>
      <c r="Y96" s="2"/>
      <c r="AB96" s="45"/>
    </row>
    <row r="97" spans="22:28" hidden="1" x14ac:dyDescent="0.2">
      <c r="V97" s="49"/>
      <c r="W97" s="45"/>
      <c r="X97" s="36"/>
      <c r="Y97" s="2"/>
      <c r="AB97" s="45"/>
    </row>
    <row r="98" spans="22:28" hidden="1" x14ac:dyDescent="0.2">
      <c r="V98" s="49"/>
      <c r="W98" s="45"/>
      <c r="X98" s="36"/>
      <c r="Y98" s="2"/>
      <c r="AB98" s="45"/>
    </row>
    <row r="99" spans="22:28" hidden="1" x14ac:dyDescent="0.2">
      <c r="V99" s="49"/>
      <c r="W99" s="45"/>
      <c r="X99" s="36"/>
      <c r="Y99" s="2"/>
      <c r="AB99" s="45"/>
    </row>
    <row r="100" spans="22:28" hidden="1" x14ac:dyDescent="0.2">
      <c r="V100" s="49"/>
      <c r="W100" s="45"/>
      <c r="X100" s="36"/>
      <c r="Y100" s="2"/>
      <c r="AB100" s="45"/>
    </row>
    <row r="101" spans="22:28" hidden="1" x14ac:dyDescent="0.2">
      <c r="V101" s="49"/>
      <c r="W101" s="45"/>
      <c r="X101" s="36"/>
      <c r="Y101" s="2"/>
      <c r="AB101" s="45"/>
    </row>
    <row r="102" spans="22:28" hidden="1" x14ac:dyDescent="0.2">
      <c r="V102" s="49"/>
      <c r="W102" s="45"/>
      <c r="X102" s="36"/>
      <c r="Y102" s="2"/>
      <c r="AB102" s="45"/>
    </row>
    <row r="103" spans="22:28" hidden="1" x14ac:dyDescent="0.2">
      <c r="V103" s="49"/>
      <c r="W103" s="45"/>
      <c r="X103" s="36"/>
      <c r="Y103" s="2"/>
      <c r="AB103" s="45"/>
    </row>
    <row r="104" spans="22:28" hidden="1" x14ac:dyDescent="0.2">
      <c r="V104" s="49"/>
      <c r="W104" s="45"/>
      <c r="X104" s="36"/>
      <c r="Y104" s="2"/>
      <c r="AB104" s="45"/>
    </row>
    <row r="105" spans="22:28" hidden="1" x14ac:dyDescent="0.2">
      <c r="V105" s="49"/>
      <c r="W105" s="45"/>
      <c r="X105" s="36"/>
      <c r="Y105" s="2"/>
      <c r="AB105" s="45"/>
    </row>
    <row r="106" spans="22:28" hidden="1" x14ac:dyDescent="0.2">
      <c r="V106" s="49"/>
      <c r="W106" s="45"/>
      <c r="X106" s="36"/>
      <c r="Y106" s="2"/>
      <c r="AB106" s="45"/>
    </row>
    <row r="107" spans="22:28" hidden="1" x14ac:dyDescent="0.2">
      <c r="V107" s="49"/>
      <c r="W107" s="45"/>
      <c r="X107" s="36"/>
      <c r="Y107" s="2"/>
      <c r="AB107" s="45"/>
    </row>
    <row r="108" spans="22:28" hidden="1" x14ac:dyDescent="0.2">
      <c r="V108" s="49"/>
      <c r="W108" s="45"/>
      <c r="X108" s="36"/>
      <c r="Y108" s="2"/>
      <c r="AB108" s="45"/>
    </row>
    <row r="109" spans="22:28" hidden="1" x14ac:dyDescent="0.2">
      <c r="V109" s="49"/>
      <c r="W109" s="45"/>
      <c r="X109" s="36"/>
      <c r="Y109" s="2"/>
      <c r="AB109" s="45"/>
    </row>
    <row r="110" spans="22:28" hidden="1" x14ac:dyDescent="0.2">
      <c r="V110" s="49"/>
      <c r="W110" s="45"/>
      <c r="X110" s="36"/>
      <c r="Y110" s="2"/>
      <c r="AB110" s="45"/>
    </row>
    <row r="111" spans="22:28" hidden="1" x14ac:dyDescent="0.2">
      <c r="V111" s="49"/>
      <c r="W111" s="45"/>
      <c r="X111" s="36"/>
      <c r="Y111" s="2"/>
      <c r="AB111" s="45"/>
    </row>
    <row r="112" spans="22:28" hidden="1" x14ac:dyDescent="0.2">
      <c r="V112" s="49"/>
      <c r="W112" s="45"/>
      <c r="X112" s="36"/>
      <c r="Y112" s="2"/>
      <c r="AB112" s="45"/>
    </row>
    <row r="113" spans="22:28" hidden="1" x14ac:dyDescent="0.2">
      <c r="V113" s="49"/>
      <c r="W113" s="45"/>
      <c r="X113" s="36"/>
      <c r="Y113" s="2"/>
      <c r="AB113" s="45"/>
    </row>
    <row r="114" spans="22:28" hidden="1" x14ac:dyDescent="0.2">
      <c r="V114" s="49"/>
      <c r="W114" s="45"/>
      <c r="X114" s="36"/>
      <c r="Y114" s="2"/>
      <c r="AB114" s="45"/>
    </row>
    <row r="115" spans="22:28" hidden="1" x14ac:dyDescent="0.2">
      <c r="V115" s="49"/>
      <c r="W115" s="45"/>
      <c r="X115" s="36"/>
      <c r="AB115" s="45"/>
    </row>
    <row r="116" spans="22:28" hidden="1" x14ac:dyDescent="0.2">
      <c r="V116" s="49"/>
      <c r="W116" s="45"/>
      <c r="X116" s="36"/>
      <c r="AB116" s="45"/>
    </row>
    <row r="117" spans="22:28" hidden="1" x14ac:dyDescent="0.2">
      <c r="V117" s="49"/>
      <c r="W117" s="45"/>
      <c r="X117" s="36"/>
      <c r="AB117" s="45"/>
    </row>
    <row r="118" spans="22:28" hidden="1" x14ac:dyDescent="0.2">
      <c r="V118" s="49"/>
      <c r="W118" s="45"/>
      <c r="X118" s="36"/>
      <c r="AB118" s="45"/>
    </row>
    <row r="119" spans="22:28" hidden="1" x14ac:dyDescent="0.2">
      <c r="V119" s="49"/>
      <c r="W119" s="45"/>
      <c r="X119" s="36"/>
      <c r="AB119" s="45"/>
    </row>
    <row r="120" spans="22:28" hidden="1" x14ac:dyDescent="0.2">
      <c r="V120" s="49"/>
      <c r="W120" s="45"/>
      <c r="X120" s="36"/>
      <c r="AB120" s="45"/>
    </row>
    <row r="121" spans="22:28" hidden="1" x14ac:dyDescent="0.2">
      <c r="V121" s="49"/>
      <c r="W121" s="45"/>
      <c r="X121" s="36"/>
      <c r="AB121" s="45"/>
    </row>
    <row r="122" spans="22:28" hidden="1" x14ac:dyDescent="0.2">
      <c r="V122" s="49"/>
      <c r="W122" s="45"/>
      <c r="X122" s="36"/>
      <c r="AB122" s="45"/>
    </row>
    <row r="123" spans="22:28" hidden="1" x14ac:dyDescent="0.2">
      <c r="V123" s="49"/>
      <c r="W123" s="45"/>
      <c r="X123" s="36"/>
      <c r="AB123" s="45"/>
    </row>
    <row r="124" spans="22:28" hidden="1" x14ac:dyDescent="0.2">
      <c r="V124" s="49"/>
      <c r="W124" s="45"/>
      <c r="X124" s="36"/>
      <c r="AB124" s="45"/>
    </row>
    <row r="125" spans="22:28" hidden="1" x14ac:dyDescent="0.2">
      <c r="V125" s="49"/>
      <c r="W125" s="45"/>
      <c r="X125" s="36"/>
      <c r="AB125" s="45"/>
    </row>
    <row r="126" spans="22:28" hidden="1" x14ac:dyDescent="0.2">
      <c r="V126" s="49"/>
      <c r="W126" s="45"/>
      <c r="X126" s="36"/>
      <c r="AB126" s="45"/>
    </row>
    <row r="127" spans="22:28" hidden="1" x14ac:dyDescent="0.2">
      <c r="V127" s="49"/>
      <c r="W127" s="45"/>
      <c r="X127" s="36"/>
      <c r="AB127" s="45"/>
    </row>
    <row r="128" spans="22:28" hidden="1" x14ac:dyDescent="0.2">
      <c r="V128" s="49"/>
      <c r="W128" s="45"/>
      <c r="X128" s="36"/>
      <c r="AB128" s="45"/>
    </row>
    <row r="129" spans="22:28" hidden="1" x14ac:dyDescent="0.2">
      <c r="V129" s="49"/>
      <c r="W129" s="45"/>
      <c r="X129" s="36"/>
      <c r="AB129" s="45"/>
    </row>
    <row r="130" spans="22:28" hidden="1" x14ac:dyDescent="0.2">
      <c r="V130" s="49"/>
      <c r="W130" s="45"/>
      <c r="X130" s="36"/>
      <c r="AB130" s="45"/>
    </row>
    <row r="131" spans="22:28" hidden="1" x14ac:dyDescent="0.2">
      <c r="V131" s="49"/>
      <c r="W131" s="45"/>
      <c r="X131" s="36"/>
      <c r="AB131" s="45"/>
    </row>
    <row r="132" spans="22:28" hidden="1" x14ac:dyDescent="0.2">
      <c r="V132" s="49"/>
      <c r="W132" s="45"/>
      <c r="X132" s="36"/>
      <c r="AB132" s="45"/>
    </row>
    <row r="133" spans="22:28" hidden="1" x14ac:dyDescent="0.2">
      <c r="V133" s="49"/>
      <c r="W133" s="45"/>
      <c r="X133" s="36"/>
      <c r="AB133" s="45"/>
    </row>
    <row r="134" spans="22:28" hidden="1" x14ac:dyDescent="0.2">
      <c r="V134" s="49"/>
      <c r="W134" s="45"/>
      <c r="X134" s="36"/>
      <c r="AB134" s="45"/>
    </row>
    <row r="135" spans="22:28" hidden="1" x14ac:dyDescent="0.2">
      <c r="V135" s="49"/>
      <c r="W135" s="45"/>
      <c r="X135" s="36"/>
      <c r="AB135" s="45"/>
    </row>
    <row r="136" spans="22:28" hidden="1" x14ac:dyDescent="0.2">
      <c r="V136" s="49"/>
      <c r="W136" s="45"/>
      <c r="X136" s="36"/>
      <c r="AB136" s="45"/>
    </row>
    <row r="137" spans="22:28" hidden="1" x14ac:dyDescent="0.2">
      <c r="V137" s="49"/>
      <c r="W137" s="45"/>
      <c r="X137" s="36"/>
      <c r="AB137" s="45"/>
    </row>
    <row r="138" spans="22:28" hidden="1" x14ac:dyDescent="0.2">
      <c r="V138" s="49"/>
      <c r="W138" s="45"/>
      <c r="X138" s="36"/>
      <c r="AB138" s="45"/>
    </row>
    <row r="139" spans="22:28" hidden="1" x14ac:dyDescent="0.2">
      <c r="V139" s="49"/>
      <c r="W139" s="45"/>
      <c r="X139" s="36"/>
      <c r="AB139" s="45"/>
    </row>
    <row r="140" spans="22:28" hidden="1" x14ac:dyDescent="0.2">
      <c r="V140" s="49"/>
      <c r="W140" s="45"/>
      <c r="X140" s="36"/>
      <c r="AB140" s="45"/>
    </row>
    <row r="141" spans="22:28" hidden="1" x14ac:dyDescent="0.2">
      <c r="V141" s="49"/>
      <c r="W141" s="45"/>
      <c r="X141" s="36"/>
      <c r="AB141" s="45"/>
    </row>
    <row r="142" spans="22:28" hidden="1" x14ac:dyDescent="0.2">
      <c r="V142" s="49"/>
      <c r="W142" s="45"/>
      <c r="X142" s="36"/>
      <c r="AB142" s="45"/>
    </row>
    <row r="143" spans="22:28" hidden="1" x14ac:dyDescent="0.2">
      <c r="V143" s="49"/>
      <c r="W143" s="45"/>
      <c r="X143" s="36"/>
      <c r="AB143" s="45"/>
    </row>
    <row r="144" spans="22:28" hidden="1" x14ac:dyDescent="0.2">
      <c r="V144" s="49"/>
      <c r="W144" s="45"/>
      <c r="X144" s="36"/>
      <c r="AB144" s="45"/>
    </row>
    <row r="145" spans="22:28" hidden="1" x14ac:dyDescent="0.2">
      <c r="V145" s="49"/>
      <c r="W145" s="45"/>
      <c r="X145" s="36"/>
      <c r="AB145" s="45"/>
    </row>
    <row r="146" spans="22:28" hidden="1" x14ac:dyDescent="0.2">
      <c r="V146" s="49"/>
      <c r="W146" s="45"/>
      <c r="X146" s="36"/>
      <c r="AB146" s="45"/>
    </row>
    <row r="147" spans="22:28" hidden="1" x14ac:dyDescent="0.2">
      <c r="V147" s="49"/>
      <c r="W147" s="45"/>
      <c r="X147" s="36"/>
      <c r="AB147" s="45"/>
    </row>
    <row r="148" spans="22:28" hidden="1" x14ac:dyDescent="0.2">
      <c r="V148" s="49"/>
      <c r="W148" s="45"/>
      <c r="X148" s="36"/>
      <c r="AB148" s="45"/>
    </row>
    <row r="149" spans="22:28" hidden="1" x14ac:dyDescent="0.2">
      <c r="V149" s="49"/>
      <c r="W149" s="45"/>
      <c r="X149" s="36"/>
      <c r="AB149" s="45"/>
    </row>
    <row r="150" spans="22:28" hidden="1" x14ac:dyDescent="0.2">
      <c r="V150" s="49"/>
      <c r="W150" s="45"/>
      <c r="X150" s="36"/>
      <c r="AB150" s="45"/>
    </row>
    <row r="151" spans="22:28" hidden="1" x14ac:dyDescent="0.2">
      <c r="V151" s="49"/>
      <c r="W151" s="45"/>
      <c r="X151" s="36"/>
      <c r="AB151" s="45"/>
    </row>
    <row r="152" spans="22:28" hidden="1" x14ac:dyDescent="0.2">
      <c r="V152" s="49"/>
      <c r="W152" s="45"/>
      <c r="X152" s="36"/>
      <c r="AB152" s="45"/>
    </row>
    <row r="153" spans="22:28" hidden="1" x14ac:dyDescent="0.2">
      <c r="V153" s="49"/>
      <c r="W153" s="45"/>
      <c r="X153" s="36"/>
      <c r="AB153" s="45"/>
    </row>
    <row r="154" spans="22:28" hidden="1" x14ac:dyDescent="0.2">
      <c r="V154" s="49"/>
      <c r="W154" s="45"/>
      <c r="X154" s="36"/>
      <c r="AB154" s="45"/>
    </row>
    <row r="155" spans="22:28" hidden="1" x14ac:dyDescent="0.2">
      <c r="V155" s="49"/>
      <c r="W155" s="45"/>
      <c r="X155" s="36"/>
      <c r="AB155" s="45"/>
    </row>
    <row r="156" spans="22:28" hidden="1" x14ac:dyDescent="0.2">
      <c r="V156" s="49"/>
      <c r="W156" s="45"/>
      <c r="X156" s="36"/>
      <c r="AB156" s="45"/>
    </row>
    <row r="157" spans="22:28" hidden="1" x14ac:dyDescent="0.2">
      <c r="V157" s="49"/>
      <c r="W157" s="45"/>
      <c r="X157" s="36"/>
      <c r="AB157" s="45"/>
    </row>
    <row r="158" spans="22:28" hidden="1" x14ac:dyDescent="0.2">
      <c r="V158" s="49"/>
      <c r="W158" s="45"/>
      <c r="X158" s="36"/>
      <c r="AB158" s="45"/>
    </row>
    <row r="159" spans="22:28" hidden="1" x14ac:dyDescent="0.2">
      <c r="V159" s="49"/>
      <c r="W159" s="45"/>
      <c r="X159" s="36"/>
      <c r="AB159" s="45"/>
    </row>
    <row r="160" spans="22:28" hidden="1" x14ac:dyDescent="0.2">
      <c r="V160" s="49"/>
      <c r="W160" s="45"/>
      <c r="X160" s="36"/>
      <c r="AB160" s="45"/>
    </row>
    <row r="161" spans="22:28" hidden="1" x14ac:dyDescent="0.2">
      <c r="V161" s="49"/>
      <c r="W161" s="45"/>
      <c r="X161" s="36"/>
      <c r="AB161" s="45"/>
    </row>
    <row r="162" spans="22:28" hidden="1" x14ac:dyDescent="0.2">
      <c r="V162" s="49"/>
      <c r="W162" s="45"/>
      <c r="X162" s="36"/>
      <c r="AB162" s="45"/>
    </row>
    <row r="163" spans="22:28" hidden="1" x14ac:dyDescent="0.2">
      <c r="V163" s="49"/>
      <c r="W163" s="45"/>
      <c r="X163" s="36"/>
      <c r="AB163" s="45"/>
    </row>
    <row r="164" spans="22:28" hidden="1" x14ac:dyDescent="0.2">
      <c r="V164" s="49"/>
      <c r="W164" s="45"/>
      <c r="X164" s="36"/>
      <c r="AB164" s="45"/>
    </row>
    <row r="165" spans="22:28" hidden="1" x14ac:dyDescent="0.2">
      <c r="V165" s="49"/>
      <c r="W165" s="45"/>
      <c r="X165" s="36"/>
      <c r="AB165" s="45"/>
    </row>
    <row r="166" spans="22:28" hidden="1" x14ac:dyDescent="0.2">
      <c r="V166" s="49"/>
      <c r="W166" s="45"/>
      <c r="X166" s="36"/>
      <c r="AB166" s="45"/>
    </row>
    <row r="167" spans="22:28" hidden="1" x14ac:dyDescent="0.2">
      <c r="V167" s="49"/>
      <c r="W167" s="45"/>
      <c r="X167" s="36"/>
      <c r="AB167" s="45"/>
    </row>
    <row r="168" spans="22:28" hidden="1" x14ac:dyDescent="0.2">
      <c r="V168" s="49"/>
      <c r="W168" s="45"/>
      <c r="X168" s="36"/>
      <c r="AB168" s="45"/>
    </row>
    <row r="169" spans="22:28" hidden="1" x14ac:dyDescent="0.2">
      <c r="V169" s="49"/>
      <c r="W169" s="45"/>
      <c r="X169" s="36"/>
      <c r="AB169" s="45"/>
    </row>
    <row r="170" spans="22:28" hidden="1" x14ac:dyDescent="0.2">
      <c r="V170" s="49"/>
      <c r="W170" s="45"/>
      <c r="X170" s="36"/>
      <c r="AB170" s="45"/>
    </row>
    <row r="171" spans="22:28" hidden="1" x14ac:dyDescent="0.2">
      <c r="V171" s="49"/>
      <c r="W171" s="45"/>
      <c r="X171" s="36"/>
      <c r="AB171" s="45"/>
    </row>
    <row r="172" spans="22:28" hidden="1" x14ac:dyDescent="0.2">
      <c r="V172" s="49"/>
      <c r="W172" s="45"/>
      <c r="X172" s="36"/>
      <c r="AB172" s="45"/>
    </row>
    <row r="173" spans="22:28" hidden="1" x14ac:dyDescent="0.2">
      <c r="V173" s="49"/>
      <c r="W173" s="45"/>
      <c r="X173" s="36"/>
      <c r="AB173" s="45"/>
    </row>
    <row r="174" spans="22:28" hidden="1" x14ac:dyDescent="0.2">
      <c r="V174" s="49"/>
      <c r="W174" s="45"/>
      <c r="X174" s="36"/>
      <c r="AB174" s="45"/>
    </row>
    <row r="175" spans="22:28" hidden="1" x14ac:dyDescent="0.2">
      <c r="V175" s="49"/>
      <c r="W175" s="45"/>
      <c r="X175" s="36"/>
      <c r="AB175" s="45"/>
    </row>
    <row r="176" spans="22:28" hidden="1" x14ac:dyDescent="0.2">
      <c r="V176" s="49"/>
      <c r="W176" s="45"/>
      <c r="X176" s="36"/>
      <c r="AB176" s="45"/>
    </row>
    <row r="177" spans="22:28" hidden="1" x14ac:dyDescent="0.2">
      <c r="V177" s="49"/>
      <c r="W177" s="45"/>
      <c r="X177" s="36"/>
      <c r="AB177" s="45"/>
    </row>
    <row r="178" spans="22:28" hidden="1" x14ac:dyDescent="0.2">
      <c r="V178" s="49"/>
      <c r="W178" s="45"/>
      <c r="X178" s="36"/>
      <c r="AB178" s="45"/>
    </row>
    <row r="179" spans="22:28" hidden="1" x14ac:dyDescent="0.2">
      <c r="V179" s="49"/>
      <c r="W179" s="45"/>
      <c r="X179" s="36"/>
      <c r="AB179" s="45"/>
    </row>
    <row r="180" spans="22:28" hidden="1" x14ac:dyDescent="0.2">
      <c r="V180" s="49"/>
      <c r="W180" s="45"/>
      <c r="X180" s="36"/>
      <c r="AB180" s="45"/>
    </row>
    <row r="181" spans="22:28" hidden="1" x14ac:dyDescent="0.2">
      <c r="V181" s="49"/>
      <c r="W181" s="45"/>
      <c r="X181" s="36"/>
      <c r="AB181" s="45"/>
    </row>
    <row r="182" spans="22:28" hidden="1" x14ac:dyDescent="0.2">
      <c r="V182" s="49"/>
      <c r="W182" s="45"/>
      <c r="X182" s="36"/>
      <c r="AB182" s="45"/>
    </row>
    <row r="183" spans="22:28" hidden="1" x14ac:dyDescent="0.2">
      <c r="V183" s="49"/>
      <c r="W183" s="45"/>
      <c r="X183" s="36"/>
      <c r="AB183" s="45"/>
    </row>
    <row r="184" spans="22:28" hidden="1" x14ac:dyDescent="0.2">
      <c r="V184" s="49"/>
      <c r="W184" s="45"/>
      <c r="X184" s="36"/>
      <c r="AB184" s="45"/>
    </row>
    <row r="185" spans="22:28" hidden="1" x14ac:dyDescent="0.2">
      <c r="V185" s="49"/>
      <c r="W185" s="45"/>
      <c r="X185" s="36"/>
      <c r="AB185" s="45"/>
    </row>
    <row r="186" spans="22:28" hidden="1" x14ac:dyDescent="0.2">
      <c r="V186" s="49"/>
      <c r="W186" s="45"/>
      <c r="X186" s="36"/>
      <c r="AB186" s="45"/>
    </row>
    <row r="187" spans="22:28" hidden="1" x14ac:dyDescent="0.2">
      <c r="V187" s="49"/>
      <c r="W187" s="45"/>
      <c r="X187" s="36"/>
      <c r="AB187" s="45"/>
    </row>
    <row r="188" spans="22:28" hidden="1" x14ac:dyDescent="0.2">
      <c r="V188" s="49"/>
      <c r="W188" s="45"/>
      <c r="X188" s="36"/>
      <c r="AB188" s="45"/>
    </row>
    <row r="189" spans="22:28" hidden="1" x14ac:dyDescent="0.2">
      <c r="V189" s="49"/>
      <c r="W189" s="45"/>
      <c r="X189" s="36"/>
      <c r="AB189" s="45"/>
    </row>
    <row r="190" spans="22:28" hidden="1" x14ac:dyDescent="0.2">
      <c r="V190" s="49"/>
      <c r="W190" s="45"/>
      <c r="X190" s="36"/>
      <c r="AB190" s="45"/>
    </row>
    <row r="191" spans="22:28" hidden="1" x14ac:dyDescent="0.2">
      <c r="V191" s="49"/>
      <c r="W191" s="45"/>
      <c r="X191" s="36"/>
      <c r="AB191" s="45"/>
    </row>
    <row r="192" spans="22:28" hidden="1" x14ac:dyDescent="0.2">
      <c r="V192" s="49"/>
      <c r="W192" s="45"/>
      <c r="X192" s="36"/>
      <c r="AB192" s="45"/>
    </row>
    <row r="193" spans="22:28" hidden="1" x14ac:dyDescent="0.2">
      <c r="V193" s="49"/>
      <c r="W193" s="45"/>
      <c r="X193" s="36"/>
      <c r="AB193" s="45"/>
    </row>
    <row r="194" spans="22:28" hidden="1" x14ac:dyDescent="0.2">
      <c r="V194" s="49"/>
      <c r="W194" s="45"/>
      <c r="X194" s="36"/>
      <c r="AB194" s="45"/>
    </row>
    <row r="195" spans="22:28" hidden="1" x14ac:dyDescent="0.2">
      <c r="V195" s="49"/>
      <c r="W195" s="45"/>
      <c r="X195" s="36"/>
      <c r="AB195" s="45"/>
    </row>
    <row r="196" spans="22:28" hidden="1" x14ac:dyDescent="0.2">
      <c r="V196" s="49"/>
      <c r="W196" s="45"/>
      <c r="X196" s="36"/>
      <c r="AB196" s="45"/>
    </row>
    <row r="197" spans="22:28" hidden="1" x14ac:dyDescent="0.2">
      <c r="V197" s="49"/>
      <c r="W197" s="45"/>
      <c r="X197" s="36"/>
      <c r="AB197" s="45"/>
    </row>
    <row r="198" spans="22:28" hidden="1" x14ac:dyDescent="0.2">
      <c r="V198" s="49"/>
      <c r="W198" s="45"/>
      <c r="X198" s="36"/>
      <c r="AB198" s="45"/>
    </row>
    <row r="199" spans="22:28" hidden="1" x14ac:dyDescent="0.2">
      <c r="V199" s="49"/>
      <c r="W199" s="45"/>
      <c r="X199" s="36"/>
      <c r="AB199" s="45"/>
    </row>
    <row r="200" spans="22:28" hidden="1" x14ac:dyDescent="0.2">
      <c r="V200" s="49"/>
      <c r="W200" s="45"/>
      <c r="X200" s="36"/>
      <c r="AB200" s="45"/>
    </row>
    <row r="201" spans="22:28" hidden="1" x14ac:dyDescent="0.2">
      <c r="V201" s="49"/>
      <c r="W201" s="45"/>
      <c r="X201" s="36"/>
      <c r="AB201" s="45"/>
    </row>
    <row r="202" spans="22:28" hidden="1" x14ac:dyDescent="0.2">
      <c r="V202" s="49"/>
      <c r="W202" s="45"/>
      <c r="X202" s="36"/>
      <c r="AB202" s="45"/>
    </row>
    <row r="203" spans="22:28" hidden="1" x14ac:dyDescent="0.2">
      <c r="V203" s="49"/>
      <c r="W203" s="45"/>
      <c r="X203" s="36"/>
      <c r="AB203" s="45"/>
    </row>
    <row r="204" spans="22:28" hidden="1" x14ac:dyDescent="0.2">
      <c r="V204" s="49"/>
      <c r="W204" s="45"/>
      <c r="X204" s="36"/>
      <c r="AB204" s="45"/>
    </row>
    <row r="205" spans="22:28" hidden="1" x14ac:dyDescent="0.2">
      <c r="V205" s="49"/>
      <c r="W205" s="45"/>
      <c r="X205" s="36"/>
      <c r="AB205" s="45"/>
    </row>
    <row r="206" spans="22:28" hidden="1" x14ac:dyDescent="0.2">
      <c r="V206" s="49"/>
      <c r="W206" s="45"/>
      <c r="X206" s="36"/>
      <c r="AB206" s="45"/>
    </row>
    <row r="207" spans="22:28" hidden="1" x14ac:dyDescent="0.2">
      <c r="V207" s="49"/>
      <c r="W207" s="45"/>
      <c r="X207" s="36"/>
      <c r="AB207" s="45"/>
    </row>
    <row r="208" spans="22:28" hidden="1" x14ac:dyDescent="0.2">
      <c r="V208" s="49"/>
      <c r="W208" s="45"/>
      <c r="X208" s="36"/>
      <c r="AB208" s="45"/>
    </row>
    <row r="209" spans="22:28" hidden="1" x14ac:dyDescent="0.2">
      <c r="V209" s="49"/>
      <c r="W209" s="45"/>
      <c r="X209" s="36"/>
      <c r="AB209" s="45"/>
    </row>
    <row r="210" spans="22:28" hidden="1" x14ac:dyDescent="0.2">
      <c r="V210" s="49"/>
      <c r="W210" s="45"/>
      <c r="X210" s="36"/>
      <c r="AB210" s="45"/>
    </row>
    <row r="211" spans="22:28" hidden="1" x14ac:dyDescent="0.2">
      <c r="V211" s="49"/>
      <c r="W211" s="45"/>
      <c r="X211" s="36"/>
      <c r="AB211" s="45"/>
    </row>
    <row r="212" spans="22:28" hidden="1" x14ac:dyDescent="0.2">
      <c r="V212" s="49"/>
      <c r="W212" s="45"/>
      <c r="X212" s="36"/>
      <c r="AB212" s="45"/>
    </row>
    <row r="213" spans="22:28" hidden="1" x14ac:dyDescent="0.2">
      <c r="V213" s="49"/>
      <c r="W213" s="45"/>
      <c r="X213" s="36"/>
      <c r="AB213" s="45"/>
    </row>
    <row r="214" spans="22:28" hidden="1" x14ac:dyDescent="0.2">
      <c r="V214" s="49"/>
      <c r="W214" s="45"/>
      <c r="X214" s="36"/>
      <c r="AB214" s="45"/>
    </row>
    <row r="215" spans="22:28" hidden="1" x14ac:dyDescent="0.2">
      <c r="V215" s="49"/>
      <c r="W215" s="45"/>
      <c r="X215" s="36"/>
      <c r="AB215" s="45"/>
    </row>
    <row r="216" spans="22:28" hidden="1" x14ac:dyDescent="0.2">
      <c r="V216" s="49"/>
      <c r="W216" s="45"/>
      <c r="X216" s="36"/>
      <c r="AB216" s="45"/>
    </row>
    <row r="217" spans="22:28" hidden="1" x14ac:dyDescent="0.2">
      <c r="V217" s="49"/>
      <c r="W217" s="45"/>
      <c r="X217" s="36"/>
      <c r="AB217" s="45"/>
    </row>
    <row r="218" spans="22:28" hidden="1" x14ac:dyDescent="0.2">
      <c r="V218" s="49"/>
      <c r="W218" s="45"/>
      <c r="X218" s="36"/>
      <c r="AB218" s="45"/>
    </row>
    <row r="219" spans="22:28" hidden="1" x14ac:dyDescent="0.2">
      <c r="V219" s="49"/>
      <c r="W219" s="45"/>
      <c r="X219" s="36"/>
      <c r="AB219" s="45"/>
    </row>
    <row r="220" spans="22:28" hidden="1" x14ac:dyDescent="0.2">
      <c r="V220" s="49"/>
      <c r="W220" s="45"/>
      <c r="X220" s="36"/>
      <c r="AB220" s="45"/>
    </row>
    <row r="221" spans="22:28" hidden="1" x14ac:dyDescent="0.2">
      <c r="V221" s="49"/>
      <c r="W221" s="45"/>
      <c r="X221" s="36"/>
      <c r="AB221" s="45"/>
    </row>
    <row r="222" spans="22:28" hidden="1" x14ac:dyDescent="0.2">
      <c r="V222" s="49"/>
      <c r="W222" s="45"/>
      <c r="X222" s="36"/>
      <c r="AB222" s="45"/>
    </row>
    <row r="223" spans="22:28" hidden="1" x14ac:dyDescent="0.2">
      <c r="V223" s="49"/>
      <c r="W223" s="45"/>
      <c r="X223" s="36"/>
      <c r="AB223" s="45"/>
    </row>
    <row r="224" spans="22:28" hidden="1" x14ac:dyDescent="0.2">
      <c r="V224" s="49"/>
      <c r="W224" s="45"/>
      <c r="X224" s="36"/>
      <c r="AB224" s="45"/>
    </row>
    <row r="225" spans="22:28" hidden="1" x14ac:dyDescent="0.2">
      <c r="V225" s="49"/>
      <c r="W225" s="45"/>
      <c r="X225" s="36"/>
      <c r="AB225" s="45"/>
    </row>
    <row r="226" spans="22:28" hidden="1" x14ac:dyDescent="0.2">
      <c r="V226" s="49"/>
      <c r="W226" s="45"/>
      <c r="X226" s="36"/>
      <c r="AB226" s="45"/>
    </row>
    <row r="227" spans="22:28" hidden="1" x14ac:dyDescent="0.2">
      <c r="V227" s="49"/>
      <c r="W227" s="45"/>
      <c r="X227" s="36"/>
      <c r="AB227" s="45"/>
    </row>
    <row r="228" spans="22:28" hidden="1" x14ac:dyDescent="0.2">
      <c r="V228" s="49"/>
      <c r="W228" s="45"/>
      <c r="X228" s="36"/>
      <c r="AB228" s="45"/>
    </row>
    <row r="229" spans="22:28" hidden="1" x14ac:dyDescent="0.2">
      <c r="V229" s="49"/>
      <c r="W229" s="45"/>
      <c r="X229" s="36"/>
      <c r="AB229" s="45"/>
    </row>
    <row r="230" spans="22:28" hidden="1" x14ac:dyDescent="0.2">
      <c r="V230" s="49"/>
      <c r="W230" s="45"/>
      <c r="X230" s="36"/>
      <c r="AB230" s="45"/>
    </row>
    <row r="231" spans="22:28" hidden="1" x14ac:dyDescent="0.2">
      <c r="V231" s="49"/>
      <c r="W231" s="45"/>
      <c r="X231" s="36"/>
      <c r="AB231" s="45"/>
    </row>
    <row r="232" spans="22:28" hidden="1" x14ac:dyDescent="0.2">
      <c r="V232" s="49"/>
      <c r="W232" s="45"/>
      <c r="X232" s="36"/>
      <c r="AB232" s="45"/>
    </row>
    <row r="233" spans="22:28" hidden="1" x14ac:dyDescent="0.2">
      <c r="V233" s="49"/>
      <c r="W233" s="45"/>
      <c r="X233" s="36"/>
      <c r="AB233" s="45"/>
    </row>
    <row r="234" spans="22:28" hidden="1" x14ac:dyDescent="0.2">
      <c r="V234" s="49"/>
      <c r="W234" s="45"/>
      <c r="X234" s="36"/>
      <c r="AB234" s="45"/>
    </row>
    <row r="235" spans="22:28" hidden="1" x14ac:dyDescent="0.2">
      <c r="V235" s="49"/>
      <c r="W235" s="45"/>
      <c r="X235" s="36"/>
      <c r="AB235" s="45"/>
    </row>
    <row r="236" spans="22:28" hidden="1" x14ac:dyDescent="0.2">
      <c r="V236" s="49"/>
      <c r="W236" s="45"/>
      <c r="X236" s="36"/>
      <c r="AB236" s="45"/>
    </row>
    <row r="237" spans="22:28" hidden="1" x14ac:dyDescent="0.2">
      <c r="V237" s="49"/>
      <c r="W237" s="45"/>
      <c r="X237" s="36"/>
      <c r="AB237" s="45"/>
    </row>
    <row r="238" spans="22:28" hidden="1" x14ac:dyDescent="0.2">
      <c r="V238" s="49"/>
      <c r="W238" s="45"/>
      <c r="X238" s="36"/>
      <c r="AB238" s="45"/>
    </row>
    <row r="239" spans="22:28" hidden="1" x14ac:dyDescent="0.2">
      <c r="V239" s="49"/>
      <c r="W239" s="45"/>
      <c r="X239" s="36"/>
      <c r="AB239" s="45"/>
    </row>
    <row r="240" spans="22:28" hidden="1" x14ac:dyDescent="0.2">
      <c r="V240" s="49"/>
      <c r="W240" s="45"/>
      <c r="X240" s="36"/>
      <c r="AB240" s="45"/>
    </row>
    <row r="241" spans="22:28" hidden="1" x14ac:dyDescent="0.2">
      <c r="V241" s="49"/>
      <c r="W241" s="45"/>
      <c r="X241" s="36"/>
      <c r="AB241" s="45"/>
    </row>
    <row r="242" spans="22:28" hidden="1" x14ac:dyDescent="0.2">
      <c r="V242" s="49"/>
      <c r="W242" s="45"/>
      <c r="X242" s="36"/>
      <c r="AB242" s="45"/>
    </row>
    <row r="243" spans="22:28" hidden="1" x14ac:dyDescent="0.2">
      <c r="V243" s="49"/>
      <c r="W243" s="45"/>
      <c r="X243" s="36"/>
      <c r="AB243" s="45"/>
    </row>
    <row r="244" spans="22:28" hidden="1" x14ac:dyDescent="0.2">
      <c r="V244" s="49"/>
      <c r="W244" s="45"/>
      <c r="X244" s="36"/>
      <c r="AB244" s="45"/>
    </row>
    <row r="245" spans="22:28" hidden="1" x14ac:dyDescent="0.2">
      <c r="V245" s="49"/>
      <c r="W245" s="45"/>
      <c r="X245" s="36"/>
      <c r="AB245" s="45"/>
    </row>
    <row r="246" spans="22:28" hidden="1" x14ac:dyDescent="0.2">
      <c r="V246" s="49"/>
      <c r="W246" s="45"/>
      <c r="X246" s="36"/>
      <c r="AB246" s="45"/>
    </row>
    <row r="247" spans="22:28" hidden="1" x14ac:dyDescent="0.2">
      <c r="V247" s="49"/>
      <c r="W247" s="45"/>
      <c r="X247" s="36"/>
      <c r="AB247" s="45"/>
    </row>
    <row r="248" spans="22:28" hidden="1" x14ac:dyDescent="0.2">
      <c r="V248" s="49"/>
      <c r="W248" s="45"/>
      <c r="X248" s="36"/>
      <c r="AB248" s="45"/>
    </row>
    <row r="249" spans="22:28" hidden="1" x14ac:dyDescent="0.2">
      <c r="V249" s="49"/>
      <c r="W249" s="45"/>
      <c r="X249" s="36"/>
      <c r="AB249" s="45"/>
    </row>
    <row r="250" spans="22:28" hidden="1" x14ac:dyDescent="0.2">
      <c r="V250" s="49"/>
      <c r="W250" s="45"/>
      <c r="X250" s="36"/>
      <c r="AB250" s="45"/>
    </row>
    <row r="251" spans="22:28" hidden="1" x14ac:dyDescent="0.2">
      <c r="V251" s="49"/>
      <c r="W251" s="45"/>
      <c r="X251" s="36"/>
      <c r="AB251" s="45"/>
    </row>
    <row r="252" spans="22:28" hidden="1" x14ac:dyDescent="0.2">
      <c r="V252" s="49"/>
      <c r="W252" s="45"/>
      <c r="X252" s="36"/>
      <c r="AB252" s="45"/>
    </row>
    <row r="253" spans="22:28" hidden="1" x14ac:dyDescent="0.2">
      <c r="V253" s="49"/>
      <c r="W253" s="45"/>
      <c r="X253" s="36"/>
      <c r="AB253" s="45"/>
    </row>
    <row r="254" spans="22:28" hidden="1" x14ac:dyDescent="0.2">
      <c r="V254" s="49"/>
      <c r="W254" s="45"/>
      <c r="X254" s="36"/>
      <c r="AB254" s="45"/>
    </row>
    <row r="255" spans="22:28" hidden="1" x14ac:dyDescent="0.2">
      <c r="V255" s="49"/>
      <c r="W255" s="45"/>
      <c r="X255" s="36"/>
      <c r="AB255" s="45"/>
    </row>
    <row r="256" spans="22:28" hidden="1" x14ac:dyDescent="0.2">
      <c r="V256" s="49"/>
      <c r="W256" s="45"/>
      <c r="X256" s="36"/>
      <c r="AB256" s="45"/>
    </row>
    <row r="257" spans="22:28" hidden="1" x14ac:dyDescent="0.2">
      <c r="V257" s="49"/>
      <c r="W257" s="45"/>
      <c r="X257" s="36"/>
      <c r="AB257" s="45"/>
    </row>
    <row r="258" spans="22:28" hidden="1" x14ac:dyDescent="0.2">
      <c r="V258" s="49"/>
      <c r="W258" s="45"/>
      <c r="X258" s="36"/>
      <c r="AB258" s="45"/>
    </row>
    <row r="259" spans="22:28" hidden="1" x14ac:dyDescent="0.2">
      <c r="V259" s="49"/>
      <c r="W259" s="45"/>
      <c r="X259" s="36"/>
      <c r="AB259" s="45"/>
    </row>
    <row r="260" spans="22:28" hidden="1" x14ac:dyDescent="0.2">
      <c r="V260" s="49"/>
      <c r="W260" s="45"/>
      <c r="X260" s="36"/>
      <c r="AB260" s="45"/>
    </row>
    <row r="261" spans="22:28" hidden="1" x14ac:dyDescent="0.2">
      <c r="V261" s="49"/>
      <c r="W261" s="45"/>
      <c r="X261" s="36"/>
      <c r="AB261" s="45"/>
    </row>
    <row r="262" spans="22:28" hidden="1" x14ac:dyDescent="0.2">
      <c r="V262" s="49"/>
      <c r="W262" s="45"/>
      <c r="X262" s="36"/>
      <c r="AB262" s="45"/>
    </row>
    <row r="263" spans="22:28" hidden="1" x14ac:dyDescent="0.2">
      <c r="V263" s="49"/>
      <c r="W263" s="45"/>
      <c r="X263" s="36"/>
      <c r="AB263" s="45"/>
    </row>
    <row r="264" spans="22:28" hidden="1" x14ac:dyDescent="0.2">
      <c r="V264" s="49"/>
      <c r="W264" s="45"/>
      <c r="X264" s="36"/>
      <c r="AB264" s="45"/>
    </row>
    <row r="265" spans="22:28" hidden="1" x14ac:dyDescent="0.2">
      <c r="V265" s="49"/>
      <c r="W265" s="45"/>
      <c r="X265" s="36"/>
      <c r="AB265" s="45"/>
    </row>
    <row r="266" spans="22:28" hidden="1" x14ac:dyDescent="0.2">
      <c r="V266" s="49"/>
      <c r="W266" s="45"/>
      <c r="X266" s="36"/>
      <c r="AB266" s="45"/>
    </row>
    <row r="267" spans="22:28" hidden="1" x14ac:dyDescent="0.2">
      <c r="V267" s="49"/>
      <c r="W267" s="45"/>
      <c r="X267" s="36"/>
      <c r="AB267" s="45"/>
    </row>
    <row r="268" spans="22:28" hidden="1" x14ac:dyDescent="0.2">
      <c r="V268" s="49"/>
      <c r="W268" s="45"/>
      <c r="X268" s="36"/>
      <c r="AB268" s="45"/>
    </row>
    <row r="269" spans="22:28" hidden="1" x14ac:dyDescent="0.2">
      <c r="V269" s="49"/>
      <c r="W269" s="45"/>
      <c r="X269" s="36"/>
      <c r="AB269" s="45"/>
    </row>
    <row r="270" spans="22:28" hidden="1" x14ac:dyDescent="0.2">
      <c r="V270" s="49"/>
      <c r="W270" s="45"/>
      <c r="X270" s="36"/>
      <c r="AB270" s="45"/>
    </row>
    <row r="271" spans="22:28" hidden="1" x14ac:dyDescent="0.2">
      <c r="V271" s="49"/>
      <c r="W271" s="45"/>
      <c r="X271" s="36"/>
      <c r="AB271" s="45"/>
    </row>
    <row r="272" spans="22:28" hidden="1" x14ac:dyDescent="0.2">
      <c r="V272" s="49"/>
      <c r="W272" s="45"/>
      <c r="X272" s="36"/>
      <c r="AB272" s="45"/>
    </row>
    <row r="273" spans="22:28" hidden="1" x14ac:dyDescent="0.2">
      <c r="V273" s="49"/>
      <c r="W273" s="45"/>
      <c r="X273" s="36"/>
      <c r="AB273" s="45"/>
    </row>
    <row r="274" spans="22:28" hidden="1" x14ac:dyDescent="0.2">
      <c r="V274" s="49"/>
      <c r="W274" s="45"/>
      <c r="X274" s="36"/>
      <c r="AB274" s="45"/>
    </row>
    <row r="275" spans="22:28" hidden="1" x14ac:dyDescent="0.2">
      <c r="V275" s="49"/>
      <c r="W275" s="45"/>
      <c r="X275" s="36"/>
      <c r="AB275" s="45"/>
    </row>
    <row r="276" spans="22:28" hidden="1" x14ac:dyDescent="0.2">
      <c r="V276" s="49"/>
      <c r="W276" s="45"/>
      <c r="X276" s="36"/>
      <c r="AB276" s="45"/>
    </row>
    <row r="277" spans="22:28" hidden="1" x14ac:dyDescent="0.2">
      <c r="V277" s="49"/>
      <c r="W277" s="45"/>
      <c r="X277" s="36"/>
      <c r="AB277" s="45"/>
    </row>
    <row r="278" spans="22:28" hidden="1" x14ac:dyDescent="0.2">
      <c r="V278" s="49"/>
      <c r="W278" s="45"/>
      <c r="X278" s="36"/>
      <c r="AB278" s="45"/>
    </row>
    <row r="279" spans="22:28" hidden="1" x14ac:dyDescent="0.2">
      <c r="V279" s="49"/>
      <c r="W279" s="45"/>
      <c r="X279" s="36"/>
      <c r="AB279" s="45"/>
    </row>
    <row r="280" spans="22:28" hidden="1" x14ac:dyDescent="0.2">
      <c r="V280" s="49"/>
      <c r="W280" s="45"/>
      <c r="X280" s="36"/>
      <c r="AB280" s="45"/>
    </row>
    <row r="281" spans="22:28" hidden="1" x14ac:dyDescent="0.2">
      <c r="V281" s="49"/>
      <c r="W281" s="45"/>
      <c r="X281" s="36"/>
      <c r="AB281" s="45"/>
    </row>
    <row r="282" spans="22:28" hidden="1" x14ac:dyDescent="0.2">
      <c r="V282" s="49"/>
      <c r="W282" s="45"/>
      <c r="X282" s="36"/>
      <c r="AB282" s="45"/>
    </row>
    <row r="283" spans="22:28" hidden="1" x14ac:dyDescent="0.2">
      <c r="V283" s="49"/>
      <c r="W283" s="45"/>
      <c r="X283" s="36"/>
      <c r="AB283" s="45"/>
    </row>
    <row r="284" spans="22:28" hidden="1" x14ac:dyDescent="0.2">
      <c r="V284" s="49"/>
      <c r="W284" s="45"/>
      <c r="X284" s="36"/>
      <c r="AB284" s="45"/>
    </row>
    <row r="285" spans="22:28" hidden="1" x14ac:dyDescent="0.2">
      <c r="V285" s="49"/>
      <c r="W285" s="45"/>
      <c r="X285" s="36"/>
      <c r="AB285" s="45"/>
    </row>
    <row r="286" spans="22:28" hidden="1" x14ac:dyDescent="0.2">
      <c r="V286" s="49"/>
      <c r="W286" s="45"/>
      <c r="X286" s="36"/>
      <c r="AB286" s="45"/>
    </row>
    <row r="287" spans="22:28" hidden="1" x14ac:dyDescent="0.2">
      <c r="V287" s="49"/>
      <c r="W287" s="45"/>
      <c r="X287" s="36"/>
      <c r="AB287" s="45"/>
    </row>
    <row r="288" spans="22:28" hidden="1" x14ac:dyDescent="0.2">
      <c r="V288" s="49"/>
      <c r="W288" s="45"/>
      <c r="X288" s="36"/>
      <c r="AB288" s="45"/>
    </row>
    <row r="289" spans="3:28" hidden="1" x14ac:dyDescent="0.2">
      <c r="V289" s="49"/>
      <c r="W289" s="45"/>
      <c r="X289" s="36"/>
      <c r="AB289" s="45"/>
    </row>
    <row r="290" spans="3:28" hidden="1" x14ac:dyDescent="0.2">
      <c r="V290" s="49"/>
      <c r="W290" s="45"/>
      <c r="X290" s="36"/>
      <c r="AB290" s="45"/>
    </row>
    <row r="291" spans="3:28" hidden="1" x14ac:dyDescent="0.2">
      <c r="V291" s="49"/>
      <c r="W291" s="45"/>
      <c r="X291" s="36"/>
      <c r="AB291" s="45"/>
    </row>
    <row r="292" spans="3:28" hidden="1" x14ac:dyDescent="0.2">
      <c r="V292" s="49"/>
      <c r="W292" s="45"/>
      <c r="X292" s="36"/>
      <c r="AB292" s="45"/>
    </row>
    <row r="293" spans="3:28" hidden="1" x14ac:dyDescent="0.2">
      <c r="V293" s="49"/>
      <c r="W293" s="45"/>
      <c r="X293" s="36"/>
      <c r="AB293" s="45"/>
    </row>
    <row r="294" spans="3:28" hidden="1" x14ac:dyDescent="0.2">
      <c r="V294" s="49"/>
      <c r="W294" s="45"/>
      <c r="X294" s="36"/>
      <c r="AB294" s="45"/>
    </row>
    <row r="295" spans="3:28" hidden="1" x14ac:dyDescent="0.2">
      <c r="V295" s="49"/>
      <c r="W295" s="45"/>
      <c r="X295" s="36"/>
      <c r="AB295" s="45"/>
    </row>
    <row r="296" spans="3:28" hidden="1" x14ac:dyDescent="0.2">
      <c r="V296" s="49"/>
      <c r="W296" s="45"/>
      <c r="X296" s="36"/>
      <c r="AB296" s="45"/>
    </row>
    <row r="297" spans="3:28" hidden="1" x14ac:dyDescent="0.2">
      <c r="V297" s="49"/>
      <c r="W297" s="45"/>
      <c r="X297" s="36"/>
      <c r="AB297" s="45"/>
    </row>
    <row r="298" spans="3:28" hidden="1" x14ac:dyDescent="0.2">
      <c r="V298" s="49"/>
      <c r="W298" s="45"/>
      <c r="X298" s="36"/>
      <c r="AB298" s="45"/>
    </row>
    <row r="299" spans="3:28" hidden="1" x14ac:dyDescent="0.2">
      <c r="V299" s="49"/>
      <c r="W299" s="45"/>
      <c r="X299" s="36"/>
      <c r="AB299" s="45"/>
    </row>
    <row r="300" spans="3:28" hidden="1" x14ac:dyDescent="0.2">
      <c r="V300" s="49"/>
      <c r="W300" s="45"/>
      <c r="X300" s="36"/>
      <c r="AB300" s="45"/>
    </row>
    <row r="301" spans="3:28" hidden="1" x14ac:dyDescent="0.2">
      <c r="V301" s="49"/>
      <c r="W301" s="45"/>
      <c r="X301" s="36"/>
      <c r="AB301" s="45"/>
    </row>
    <row r="302" spans="3:28" hidden="1" x14ac:dyDescent="0.2">
      <c r="V302" s="49"/>
      <c r="W302" s="45"/>
      <c r="X302" s="36"/>
      <c r="AB302" s="45"/>
    </row>
    <row r="303" spans="3:28" hidden="1" x14ac:dyDescent="0.2">
      <c r="V303" s="49"/>
      <c r="W303" s="45"/>
      <c r="X303" s="36"/>
      <c r="AB303" s="45"/>
    </row>
    <row r="304" spans="3:28" ht="12.75" hidden="1" x14ac:dyDescent="0.2">
      <c r="C304" s="52"/>
      <c r="D304" s="52"/>
      <c r="E304" s="53"/>
      <c r="F304" s="53"/>
      <c r="G304" s="52"/>
      <c r="H304" s="52"/>
      <c r="I304" s="52"/>
      <c r="J304" s="52"/>
      <c r="K304" s="52"/>
      <c r="L304" s="52"/>
      <c r="M304" s="52"/>
      <c r="N304" s="52"/>
      <c r="O304" s="52"/>
      <c r="P304" s="52"/>
      <c r="Q304" s="52"/>
      <c r="R304" s="52"/>
      <c r="S304" s="52"/>
      <c r="T304" s="52"/>
      <c r="U304" s="52"/>
      <c r="V304" s="52"/>
      <c r="W304" s="52"/>
      <c r="X304" s="52"/>
      <c r="Y304" s="52"/>
      <c r="Z304" s="52"/>
      <c r="AA304" s="52"/>
      <c r="AB304" s="45"/>
    </row>
    <row r="305" spans="1:28" hidden="1" x14ac:dyDescent="0.2">
      <c r="A305" s="54"/>
      <c r="B305" s="54"/>
      <c r="C305" s="55"/>
      <c r="D305" s="22"/>
      <c r="E305" s="22"/>
      <c r="F305" s="56"/>
      <c r="G305" s="56"/>
      <c r="H305" s="56"/>
      <c r="I305" s="56"/>
      <c r="J305" s="56"/>
      <c r="K305" s="56"/>
      <c r="L305" s="56"/>
      <c r="M305" s="56"/>
      <c r="N305" s="56"/>
      <c r="O305" s="56"/>
      <c r="P305" s="56"/>
      <c r="Q305" s="56"/>
      <c r="R305" s="56"/>
      <c r="S305" s="56"/>
      <c r="T305" s="56"/>
      <c r="U305" s="57"/>
      <c r="V305" s="57"/>
      <c r="W305" s="56"/>
      <c r="X305" s="56"/>
      <c r="Y305" s="5"/>
      <c r="Z305" s="56"/>
      <c r="AA305" s="56"/>
      <c r="AB305" s="58"/>
    </row>
    <row r="306" spans="1:28" hidden="1" x14ac:dyDescent="0.2">
      <c r="A306" s="54"/>
      <c r="B306" s="54"/>
      <c r="C306" s="55"/>
      <c r="D306" s="22"/>
      <c r="E306" s="22"/>
      <c r="F306" s="56"/>
      <c r="G306" s="56"/>
      <c r="H306" s="56"/>
      <c r="I306" s="56"/>
      <c r="J306" s="56"/>
      <c r="K306" s="56"/>
      <c r="L306" s="56"/>
      <c r="M306" s="56"/>
      <c r="N306" s="56"/>
      <c r="O306" s="56"/>
      <c r="P306" s="56"/>
      <c r="Q306" s="56"/>
      <c r="R306" s="56"/>
      <c r="S306" s="56"/>
      <c r="T306" s="56"/>
      <c r="U306" s="57"/>
      <c r="V306" s="57"/>
      <c r="W306" s="56"/>
      <c r="X306" s="56"/>
      <c r="Y306" s="5"/>
      <c r="Z306" s="56"/>
      <c r="AA306" s="56"/>
      <c r="AB306" s="58"/>
    </row>
    <row r="307" spans="1:28" hidden="1" x14ac:dyDescent="0.2">
      <c r="A307" s="54"/>
      <c r="B307" s="54"/>
      <c r="C307" s="55"/>
      <c r="D307" s="22"/>
      <c r="E307" s="22"/>
      <c r="F307" s="56"/>
      <c r="G307" s="56"/>
      <c r="H307" s="56"/>
      <c r="I307" s="56"/>
      <c r="J307" s="56"/>
      <c r="K307" s="56"/>
      <c r="L307" s="56"/>
      <c r="M307" s="56"/>
      <c r="N307" s="56"/>
      <c r="O307" s="56"/>
      <c r="P307" s="56"/>
      <c r="Q307" s="56"/>
      <c r="R307" s="56"/>
      <c r="S307" s="56"/>
      <c r="T307" s="56"/>
      <c r="U307" s="57"/>
      <c r="V307" s="57"/>
      <c r="W307" s="56"/>
      <c r="X307" s="56"/>
      <c r="Y307" s="5"/>
      <c r="Z307" s="56"/>
      <c r="AA307" s="56"/>
      <c r="AB307" s="58"/>
    </row>
    <row r="308" spans="1:28" hidden="1" x14ac:dyDescent="0.2">
      <c r="A308" s="54"/>
      <c r="B308" s="54"/>
      <c r="C308" s="55"/>
      <c r="D308" s="22"/>
      <c r="E308" s="22"/>
      <c r="F308" s="56"/>
      <c r="G308" s="56"/>
      <c r="H308" s="56"/>
      <c r="I308" s="56"/>
      <c r="J308" s="56"/>
      <c r="K308" s="56"/>
      <c r="L308" s="56"/>
      <c r="M308" s="56"/>
      <c r="N308" s="56"/>
      <c r="O308" s="56"/>
      <c r="P308" s="56"/>
      <c r="Q308" s="56"/>
      <c r="R308" s="56"/>
      <c r="S308" s="56"/>
      <c r="T308" s="56"/>
      <c r="U308" s="57"/>
      <c r="V308" s="57"/>
      <c r="W308" s="56"/>
      <c r="X308" s="56"/>
      <c r="Y308" s="5"/>
      <c r="Z308" s="56"/>
      <c r="AA308" s="56"/>
      <c r="AB308" s="58"/>
    </row>
    <row r="309" spans="1:28" hidden="1" x14ac:dyDescent="0.2">
      <c r="A309" s="54"/>
      <c r="B309" s="54"/>
      <c r="C309" s="55"/>
      <c r="D309" s="22"/>
      <c r="E309" s="22"/>
      <c r="F309" s="56"/>
      <c r="G309" s="56"/>
      <c r="H309" s="56"/>
      <c r="I309" s="56"/>
      <c r="J309" s="56"/>
      <c r="K309" s="56"/>
      <c r="L309" s="56"/>
      <c r="M309" s="56"/>
      <c r="N309" s="56"/>
      <c r="O309" s="56"/>
      <c r="P309" s="56"/>
      <c r="Q309" s="56"/>
      <c r="R309" s="56"/>
      <c r="S309" s="56"/>
      <c r="T309" s="56"/>
      <c r="U309" s="57"/>
      <c r="V309" s="57"/>
      <c r="W309" s="56"/>
      <c r="X309" s="56"/>
      <c r="Y309" s="5"/>
      <c r="Z309" s="56"/>
      <c r="AA309" s="56"/>
      <c r="AB309" s="58"/>
    </row>
    <row r="310" spans="1:28" hidden="1" x14ac:dyDescent="0.2">
      <c r="A310" s="54"/>
      <c r="B310" s="54"/>
      <c r="C310" s="55"/>
      <c r="D310" s="22"/>
      <c r="E310" s="22"/>
      <c r="F310" s="56"/>
      <c r="G310" s="56"/>
      <c r="H310" s="56"/>
      <c r="I310" s="56"/>
      <c r="J310" s="56"/>
      <c r="K310" s="56"/>
      <c r="L310" s="56"/>
      <c r="M310" s="56"/>
      <c r="N310" s="56"/>
      <c r="O310" s="56"/>
      <c r="P310" s="56"/>
      <c r="Q310" s="56"/>
      <c r="R310" s="56"/>
      <c r="S310" s="56"/>
      <c r="T310" s="56"/>
      <c r="U310" s="57"/>
      <c r="V310" s="57"/>
      <c r="W310" s="56"/>
      <c r="X310" s="56"/>
      <c r="Y310" s="5"/>
      <c r="Z310" s="56"/>
      <c r="AA310" s="56"/>
      <c r="AB310" s="58"/>
    </row>
    <row r="311" spans="1:28" hidden="1" x14ac:dyDescent="0.2">
      <c r="A311" s="54"/>
      <c r="B311" s="54"/>
      <c r="C311" s="55"/>
      <c r="D311" s="22"/>
      <c r="E311" s="22"/>
      <c r="F311" s="56"/>
      <c r="G311" s="56"/>
      <c r="H311" s="56"/>
      <c r="I311" s="56"/>
      <c r="J311" s="56"/>
      <c r="K311" s="56"/>
      <c r="L311" s="56"/>
      <c r="M311" s="56"/>
      <c r="N311" s="56"/>
      <c r="O311" s="56"/>
      <c r="P311" s="56"/>
      <c r="Q311" s="56"/>
      <c r="R311" s="56"/>
      <c r="S311" s="56"/>
      <c r="T311" s="56"/>
      <c r="U311" s="57"/>
      <c r="V311" s="57"/>
      <c r="W311" s="56"/>
      <c r="X311" s="56"/>
      <c r="Y311" s="5"/>
      <c r="Z311" s="56"/>
      <c r="AA311" s="56"/>
      <c r="AB311" s="58"/>
    </row>
    <row r="312" spans="1:28" hidden="1" x14ac:dyDescent="0.2">
      <c r="A312" s="54"/>
      <c r="B312" s="54"/>
      <c r="C312" s="55"/>
      <c r="D312" s="22"/>
      <c r="E312" s="22"/>
      <c r="F312" s="56"/>
      <c r="G312" s="56"/>
      <c r="H312" s="56"/>
      <c r="I312" s="56"/>
      <c r="J312" s="56"/>
      <c r="K312" s="56"/>
      <c r="L312" s="56"/>
      <c r="M312" s="56"/>
      <c r="N312" s="56"/>
      <c r="O312" s="56"/>
      <c r="P312" s="56"/>
      <c r="Q312" s="56"/>
      <c r="R312" s="56"/>
      <c r="S312" s="56"/>
      <c r="T312" s="56"/>
      <c r="U312" s="57"/>
      <c r="V312" s="57"/>
      <c r="W312" s="56"/>
      <c r="X312" s="56"/>
      <c r="Y312" s="5"/>
      <c r="Z312" s="56"/>
      <c r="AA312" s="56"/>
      <c r="AB312" s="58"/>
    </row>
    <row r="313" spans="1:28" hidden="1" x14ac:dyDescent="0.2">
      <c r="S313" s="36"/>
      <c r="T313" s="53"/>
      <c r="U313" s="49"/>
      <c r="V313" s="45"/>
      <c r="X313" s="3"/>
      <c r="Y313" s="45"/>
      <c r="AB313" s="53"/>
    </row>
    <row r="314" spans="1:28" ht="12.75" hidden="1" x14ac:dyDescent="0.2">
      <c r="C314" s="17"/>
      <c r="D314" s="18"/>
      <c r="E314" s="18"/>
      <c r="F314" s="20"/>
      <c r="G314" s="18"/>
      <c r="H314" s="18"/>
      <c r="I314" s="20"/>
      <c r="J314" s="18"/>
      <c r="K314" s="18"/>
      <c r="L314" s="21"/>
      <c r="M314" s="20"/>
      <c r="N314" s="18"/>
      <c r="O314" s="18"/>
      <c r="P314" s="21"/>
      <c r="Q314" s="20"/>
      <c r="R314" s="18"/>
      <c r="S314" s="18"/>
      <c r="T314" s="20"/>
      <c r="U314" s="18"/>
      <c r="V314" s="18"/>
      <c r="W314" s="20"/>
      <c r="X314" s="18"/>
      <c r="Y314" s="18"/>
      <c r="Z314" s="20"/>
      <c r="AA314" s="18"/>
      <c r="AB314" s="45"/>
    </row>
    <row r="315" spans="1:28" ht="12.75" hidden="1" x14ac:dyDescent="0.2">
      <c r="C315" s="16"/>
      <c r="D315" s="15"/>
      <c r="E315" s="15"/>
      <c r="F315" s="19"/>
      <c r="G315" s="15"/>
      <c r="H315" s="15"/>
      <c r="I315" s="19"/>
      <c r="J315" s="15"/>
      <c r="K315" s="15"/>
      <c r="L315" s="15"/>
      <c r="M315" s="19"/>
      <c r="N315" s="15"/>
      <c r="O315" s="15"/>
      <c r="P315" s="15"/>
      <c r="Q315" s="19"/>
      <c r="R315" s="15"/>
      <c r="S315" s="15"/>
      <c r="T315" s="19"/>
      <c r="U315" s="15"/>
      <c r="V315" s="15"/>
      <c r="W315" s="19"/>
      <c r="X315" s="15"/>
      <c r="Y315" s="15"/>
      <c r="Z315" s="19"/>
      <c r="AA315" s="15"/>
      <c r="AB315" s="45"/>
    </row>
    <row r="316" spans="1:28" ht="12.75" hidden="1" x14ac:dyDescent="0.2">
      <c r="C316" s="16"/>
      <c r="D316" s="15"/>
      <c r="E316" s="15"/>
      <c r="F316" s="19"/>
      <c r="G316" s="15"/>
      <c r="H316" s="15"/>
      <c r="I316" s="19"/>
      <c r="J316" s="15"/>
      <c r="K316" s="15"/>
      <c r="L316" s="15"/>
      <c r="M316" s="19"/>
      <c r="N316" s="15"/>
      <c r="O316" s="15"/>
      <c r="P316" s="15"/>
      <c r="Q316" s="19"/>
      <c r="R316" s="15"/>
      <c r="S316" s="15"/>
      <c r="T316" s="19"/>
      <c r="U316" s="15"/>
      <c r="V316" s="15"/>
      <c r="W316" s="19"/>
      <c r="X316" s="15"/>
      <c r="Y316" s="15"/>
      <c r="Z316" s="19"/>
      <c r="AA316" s="15"/>
      <c r="AB316" s="45"/>
    </row>
    <row r="317" spans="1:28" ht="12.75" hidden="1" x14ac:dyDescent="0.2">
      <c r="C317" s="16"/>
      <c r="D317" s="15"/>
      <c r="E317" s="15"/>
      <c r="F317" s="19"/>
      <c r="G317" s="15"/>
      <c r="H317" s="15"/>
      <c r="I317" s="19"/>
      <c r="J317" s="15"/>
      <c r="K317" s="15"/>
      <c r="L317" s="15"/>
      <c r="M317" s="19"/>
      <c r="N317" s="15"/>
      <c r="O317" s="15"/>
      <c r="P317" s="15"/>
      <c r="Q317" s="19"/>
      <c r="R317" s="15"/>
      <c r="S317" s="15"/>
      <c r="T317" s="19"/>
      <c r="U317" s="15"/>
      <c r="V317" s="15"/>
      <c r="W317" s="19"/>
      <c r="X317" s="15"/>
      <c r="Y317" s="15"/>
      <c r="Z317" s="19"/>
      <c r="AA317" s="15"/>
      <c r="AB317" s="45"/>
    </row>
    <row r="318" spans="1:28" ht="12.75" hidden="1" x14ac:dyDescent="0.2">
      <c r="C318" s="16"/>
      <c r="D318" s="15"/>
      <c r="E318" s="15"/>
      <c r="F318" s="19"/>
      <c r="G318" s="15"/>
      <c r="H318" s="15"/>
      <c r="I318" s="19"/>
      <c r="J318" s="15"/>
      <c r="K318" s="15"/>
      <c r="L318" s="15"/>
      <c r="M318" s="19"/>
      <c r="N318" s="15"/>
      <c r="O318" s="15"/>
      <c r="P318" s="15"/>
      <c r="Q318" s="19"/>
      <c r="R318" s="15"/>
      <c r="S318" s="15"/>
      <c r="T318" s="19"/>
      <c r="U318" s="15"/>
      <c r="V318" s="15"/>
      <c r="W318" s="19"/>
      <c r="X318" s="15"/>
      <c r="Y318" s="15"/>
      <c r="Z318" s="19"/>
      <c r="AA318" s="15"/>
      <c r="AB318" s="45"/>
    </row>
    <row r="319" spans="1:28" ht="12.75" hidden="1" x14ac:dyDescent="0.2">
      <c r="C319" s="16"/>
      <c r="D319" s="15"/>
      <c r="E319" s="15"/>
      <c r="F319" s="19"/>
      <c r="G319" s="15"/>
      <c r="H319" s="15"/>
      <c r="I319" s="19"/>
      <c r="J319" s="15"/>
      <c r="K319" s="15"/>
      <c r="L319" s="15"/>
      <c r="M319" s="19"/>
      <c r="N319" s="15"/>
      <c r="O319" s="15"/>
      <c r="P319" s="15"/>
      <c r="Q319" s="19"/>
      <c r="R319" s="15"/>
      <c r="S319" s="15"/>
      <c r="T319" s="19"/>
      <c r="U319" s="15"/>
      <c r="V319" s="15"/>
      <c r="W319" s="19"/>
      <c r="X319" s="15"/>
      <c r="Y319" s="15"/>
      <c r="Z319" s="19"/>
      <c r="AA319" s="15"/>
      <c r="AB319" s="45"/>
    </row>
    <row r="320" spans="1:28" ht="12.75" hidden="1" x14ac:dyDescent="0.2">
      <c r="C320" s="16"/>
      <c r="D320" s="15"/>
      <c r="E320" s="15"/>
      <c r="F320" s="19"/>
      <c r="G320" s="15"/>
      <c r="H320" s="15"/>
      <c r="I320" s="19"/>
      <c r="J320" s="15"/>
      <c r="K320" s="15"/>
      <c r="L320" s="15"/>
      <c r="M320" s="19"/>
      <c r="N320" s="15"/>
      <c r="O320" s="15"/>
      <c r="P320" s="15"/>
      <c r="Q320" s="19"/>
      <c r="R320" s="15"/>
      <c r="S320" s="15"/>
      <c r="T320" s="19"/>
      <c r="U320" s="15"/>
      <c r="V320" s="15"/>
      <c r="W320" s="19"/>
      <c r="X320" s="15"/>
      <c r="Y320" s="15"/>
      <c r="Z320" s="19"/>
      <c r="AA320" s="15"/>
      <c r="AB320" s="45"/>
    </row>
    <row r="321" spans="3:28" ht="12.75" hidden="1" x14ac:dyDescent="0.2">
      <c r="C321" s="16"/>
      <c r="D321" s="15"/>
      <c r="E321" s="15"/>
      <c r="F321" s="19"/>
      <c r="G321" s="15"/>
      <c r="H321" s="15"/>
      <c r="I321" s="19"/>
      <c r="J321" s="15"/>
      <c r="K321" s="15"/>
      <c r="L321" s="15"/>
      <c r="M321" s="19"/>
      <c r="N321" s="15"/>
      <c r="O321" s="15"/>
      <c r="P321" s="15"/>
      <c r="Q321" s="19"/>
      <c r="R321" s="15"/>
      <c r="S321" s="15"/>
      <c r="T321" s="19"/>
      <c r="U321" s="15"/>
      <c r="V321" s="15"/>
      <c r="W321" s="19"/>
      <c r="X321" s="15"/>
      <c r="Y321" s="15"/>
      <c r="Z321" s="19"/>
      <c r="AA321" s="15"/>
      <c r="AB321" s="45"/>
    </row>
    <row r="322" spans="3:28" ht="12.75" hidden="1" x14ac:dyDescent="0.2">
      <c r="C322" s="16"/>
      <c r="D322" s="15"/>
      <c r="E322" s="15"/>
      <c r="F322" s="19"/>
      <c r="G322" s="15"/>
      <c r="H322" s="15"/>
      <c r="I322" s="19"/>
      <c r="J322" s="15"/>
      <c r="K322" s="15"/>
      <c r="L322" s="15"/>
      <c r="M322" s="19"/>
      <c r="N322" s="15"/>
      <c r="O322" s="15"/>
      <c r="P322" s="15"/>
      <c r="Q322" s="19"/>
      <c r="R322" s="15"/>
      <c r="S322" s="15"/>
      <c r="T322" s="19"/>
      <c r="U322" s="15"/>
      <c r="V322" s="15"/>
      <c r="W322" s="19"/>
      <c r="X322" s="15"/>
      <c r="Y322" s="15"/>
      <c r="Z322" s="19"/>
      <c r="AA322" s="15"/>
      <c r="AB322" s="45"/>
    </row>
    <row r="323" spans="3:28" hidden="1" x14ac:dyDescent="0.2">
      <c r="U323" s="53"/>
      <c r="V323" s="49"/>
      <c r="W323" s="45"/>
      <c r="X323" s="36"/>
      <c r="AB323" s="45"/>
    </row>
    <row r="324" spans="3:28" hidden="1" x14ac:dyDescent="0.2">
      <c r="U324" s="53"/>
      <c r="V324" s="49"/>
      <c r="W324" s="45"/>
      <c r="X324" s="36"/>
      <c r="AB324" s="45"/>
    </row>
    <row r="325" spans="3:28" hidden="1" x14ac:dyDescent="0.2">
      <c r="U325" s="53"/>
      <c r="V325" s="49"/>
      <c r="W325" s="45"/>
      <c r="X325" s="36"/>
      <c r="AB325" s="45"/>
    </row>
    <row r="326" spans="3:28" hidden="1" x14ac:dyDescent="0.2">
      <c r="U326" s="53"/>
      <c r="V326" s="49"/>
      <c r="W326" s="45"/>
      <c r="X326" s="36"/>
      <c r="AB326" s="45"/>
    </row>
    <row r="327" spans="3:28" hidden="1" x14ac:dyDescent="0.2">
      <c r="U327" s="53"/>
      <c r="V327" s="49"/>
      <c r="W327" s="45"/>
      <c r="X327" s="36"/>
      <c r="AB327" s="45"/>
    </row>
    <row r="328" spans="3:28" hidden="1" x14ac:dyDescent="0.2">
      <c r="U328" s="53"/>
      <c r="V328" s="49"/>
      <c r="W328" s="45"/>
      <c r="X328" s="36"/>
      <c r="AB328" s="45"/>
    </row>
    <row r="329" spans="3:28" hidden="1" x14ac:dyDescent="0.2">
      <c r="U329" s="53"/>
      <c r="V329" s="49"/>
      <c r="W329" s="45"/>
      <c r="X329" s="36"/>
      <c r="AB329" s="45"/>
    </row>
    <row r="330" spans="3:28" hidden="1" x14ac:dyDescent="0.2">
      <c r="U330" s="53"/>
      <c r="V330" s="49"/>
      <c r="W330" s="45"/>
      <c r="X330" s="36"/>
      <c r="AB330" s="45"/>
    </row>
    <row r="331" spans="3:28" hidden="1" x14ac:dyDescent="0.2">
      <c r="U331" s="53"/>
      <c r="V331" s="49"/>
      <c r="W331" s="45"/>
      <c r="X331" s="36"/>
      <c r="AB331" s="45"/>
    </row>
    <row r="332" spans="3:28" hidden="1" x14ac:dyDescent="0.2">
      <c r="U332" s="53"/>
      <c r="V332" s="49"/>
      <c r="W332" s="45"/>
      <c r="X332" s="36"/>
      <c r="AB332" s="45"/>
    </row>
    <row r="333" spans="3:28" hidden="1" x14ac:dyDescent="0.2">
      <c r="U333" s="53"/>
      <c r="V333" s="49"/>
      <c r="W333" s="45"/>
      <c r="X333" s="36"/>
      <c r="AB333" s="45"/>
    </row>
    <row r="334" spans="3:28" hidden="1" x14ac:dyDescent="0.2">
      <c r="U334" s="53"/>
      <c r="V334" s="49"/>
      <c r="W334" s="45"/>
      <c r="X334" s="36"/>
      <c r="AB334" s="45"/>
    </row>
    <row r="335" spans="3:28" hidden="1" x14ac:dyDescent="0.2">
      <c r="U335" s="53"/>
      <c r="V335" s="49"/>
      <c r="W335" s="45"/>
      <c r="X335" s="36"/>
      <c r="AB335" s="45"/>
    </row>
    <row r="336" spans="3:28" hidden="1" x14ac:dyDescent="0.2">
      <c r="U336" s="53"/>
      <c r="V336" s="49"/>
      <c r="W336" s="45"/>
      <c r="X336" s="36"/>
      <c r="AB336" s="45"/>
    </row>
    <row r="337" spans="21:28" hidden="1" x14ac:dyDescent="0.2">
      <c r="U337" s="53"/>
      <c r="V337" s="49"/>
      <c r="W337" s="45"/>
      <c r="X337" s="36"/>
      <c r="AB337" s="45"/>
    </row>
    <row r="338" spans="21:28" hidden="1" x14ac:dyDescent="0.2">
      <c r="U338" s="53"/>
      <c r="V338" s="49"/>
      <c r="W338" s="45"/>
      <c r="X338" s="36"/>
      <c r="AB338" s="45"/>
    </row>
    <row r="339" spans="21:28" hidden="1" x14ac:dyDescent="0.2">
      <c r="U339" s="53"/>
      <c r="V339" s="49"/>
      <c r="W339" s="45"/>
      <c r="X339" s="36"/>
      <c r="AB339" s="45"/>
    </row>
    <row r="340" spans="21:28" hidden="1" x14ac:dyDescent="0.2">
      <c r="U340" s="53"/>
      <c r="V340" s="49"/>
      <c r="W340" s="45"/>
      <c r="X340" s="36"/>
      <c r="AB340" s="45"/>
    </row>
    <row r="341" spans="21:28" hidden="1" x14ac:dyDescent="0.2">
      <c r="U341" s="53"/>
      <c r="V341" s="49"/>
      <c r="W341" s="45"/>
      <c r="X341" s="36"/>
      <c r="AB341" s="45"/>
    </row>
    <row r="342" spans="21:28" hidden="1" x14ac:dyDescent="0.2">
      <c r="U342" s="53"/>
      <c r="V342" s="49"/>
      <c r="W342" s="45"/>
      <c r="X342" s="36"/>
      <c r="AB342" s="45"/>
    </row>
    <row r="343" spans="21:28" hidden="1" x14ac:dyDescent="0.2">
      <c r="U343" s="53"/>
      <c r="V343" s="49"/>
      <c r="W343" s="45"/>
      <c r="X343" s="36"/>
      <c r="AB343" s="45"/>
    </row>
    <row r="344" spans="21:28" hidden="1" x14ac:dyDescent="0.2">
      <c r="U344" s="53"/>
      <c r="V344" s="49"/>
      <c r="W344" s="45"/>
      <c r="X344" s="36"/>
      <c r="AB344" s="45"/>
    </row>
    <row r="345" spans="21:28" hidden="1" x14ac:dyDescent="0.2">
      <c r="U345" s="53"/>
      <c r="V345" s="49"/>
      <c r="W345" s="45"/>
      <c r="X345" s="36"/>
      <c r="AB345" s="45"/>
    </row>
    <row r="346" spans="21:28" hidden="1" x14ac:dyDescent="0.2">
      <c r="U346" s="53"/>
      <c r="V346" s="49"/>
      <c r="W346" s="45"/>
      <c r="X346" s="36"/>
      <c r="AB346" s="45"/>
    </row>
    <row r="347" spans="21:28" hidden="1" x14ac:dyDescent="0.2">
      <c r="U347" s="53"/>
      <c r="V347" s="49"/>
      <c r="W347" s="45"/>
      <c r="X347" s="36"/>
      <c r="AB347" s="45"/>
    </row>
    <row r="348" spans="21:28" hidden="1" x14ac:dyDescent="0.2">
      <c r="U348" s="53"/>
      <c r="V348" s="49"/>
      <c r="W348" s="45"/>
      <c r="X348" s="36"/>
      <c r="AB348" s="45"/>
    </row>
    <row r="349" spans="21:28" hidden="1" x14ac:dyDescent="0.2">
      <c r="U349" s="53"/>
      <c r="V349" s="49"/>
      <c r="W349" s="45"/>
      <c r="X349" s="36"/>
      <c r="AB349" s="45"/>
    </row>
    <row r="350" spans="21:28" hidden="1" x14ac:dyDescent="0.2">
      <c r="U350" s="53"/>
      <c r="V350" s="49"/>
      <c r="W350" s="45"/>
      <c r="X350" s="36"/>
      <c r="AB350" s="45"/>
    </row>
    <row r="351" spans="21:28" hidden="1" x14ac:dyDescent="0.2">
      <c r="U351" s="53"/>
      <c r="V351" s="49"/>
      <c r="W351" s="45"/>
      <c r="X351" s="36"/>
      <c r="AB351" s="45"/>
    </row>
    <row r="352" spans="21:28" hidden="1" x14ac:dyDescent="0.2">
      <c r="U352" s="53"/>
      <c r="V352" s="49"/>
      <c r="W352" s="45"/>
      <c r="X352" s="36"/>
      <c r="AB352" s="45"/>
    </row>
    <row r="353" spans="21:28" hidden="1" x14ac:dyDescent="0.2">
      <c r="U353" s="53"/>
      <c r="V353" s="49"/>
      <c r="W353" s="45"/>
      <c r="X353" s="36"/>
      <c r="AB353" s="45"/>
    </row>
    <row r="354" spans="21:28" hidden="1" x14ac:dyDescent="0.2">
      <c r="U354" s="53"/>
      <c r="V354" s="49"/>
      <c r="W354" s="45"/>
      <c r="X354" s="36"/>
      <c r="AB354" s="45"/>
    </row>
    <row r="355" spans="21:28" hidden="1" x14ac:dyDescent="0.2">
      <c r="U355" s="53"/>
      <c r="V355" s="49"/>
      <c r="W355" s="45"/>
      <c r="X355" s="36"/>
      <c r="AB355" s="45"/>
    </row>
    <row r="356" spans="21:28" hidden="1" x14ac:dyDescent="0.2">
      <c r="U356" s="53"/>
      <c r="V356" s="49"/>
      <c r="W356" s="45"/>
      <c r="X356" s="36"/>
      <c r="AB356" s="45"/>
    </row>
    <row r="357" spans="21:28" hidden="1" x14ac:dyDescent="0.2">
      <c r="U357" s="53"/>
      <c r="V357" s="49"/>
      <c r="W357" s="45"/>
      <c r="X357" s="36"/>
      <c r="AB357" s="45"/>
    </row>
    <row r="358" spans="21:28" hidden="1" x14ac:dyDescent="0.2">
      <c r="U358" s="53"/>
      <c r="V358" s="49"/>
      <c r="W358" s="45"/>
      <c r="X358" s="36"/>
      <c r="AB358" s="45"/>
    </row>
    <row r="359" spans="21:28" hidden="1" x14ac:dyDescent="0.2">
      <c r="U359" s="53"/>
      <c r="V359" s="49"/>
      <c r="W359" s="45"/>
      <c r="X359" s="36"/>
      <c r="AB359" s="45"/>
    </row>
    <row r="360" spans="21:28" hidden="1" x14ac:dyDescent="0.2">
      <c r="U360" s="53"/>
      <c r="V360" s="49"/>
      <c r="W360" s="45"/>
      <c r="X360" s="36"/>
      <c r="AB360" s="45"/>
    </row>
    <row r="361" spans="21:28" hidden="1" x14ac:dyDescent="0.2">
      <c r="U361" s="53"/>
      <c r="V361" s="49"/>
      <c r="W361" s="45"/>
      <c r="X361" s="36"/>
      <c r="AB361" s="45"/>
    </row>
    <row r="362" spans="21:28" hidden="1" x14ac:dyDescent="0.2">
      <c r="U362" s="53"/>
      <c r="V362" s="49"/>
      <c r="W362" s="45"/>
      <c r="X362" s="36"/>
      <c r="AB362" s="45"/>
    </row>
    <row r="363" spans="21:28" hidden="1" x14ac:dyDescent="0.2">
      <c r="U363" s="53"/>
      <c r="V363" s="49"/>
      <c r="W363" s="45"/>
      <c r="X363" s="36"/>
      <c r="AB363" s="45"/>
    </row>
    <row r="364" spans="21:28" hidden="1" x14ac:dyDescent="0.2">
      <c r="U364" s="53"/>
      <c r="V364" s="49"/>
      <c r="W364" s="45"/>
      <c r="X364" s="36"/>
      <c r="AB364" s="45"/>
    </row>
    <row r="365" spans="21:28" hidden="1" x14ac:dyDescent="0.2">
      <c r="U365" s="53"/>
      <c r="V365" s="49"/>
      <c r="W365" s="45"/>
      <c r="X365" s="36"/>
      <c r="AB365" s="45"/>
    </row>
    <row r="366" spans="21:28" hidden="1" x14ac:dyDescent="0.2">
      <c r="U366" s="53"/>
      <c r="V366" s="49"/>
      <c r="W366" s="45"/>
      <c r="X366" s="36"/>
      <c r="AB366" s="45"/>
    </row>
    <row r="367" spans="21:28" hidden="1" x14ac:dyDescent="0.2">
      <c r="U367" s="49"/>
      <c r="V367" s="49"/>
      <c r="W367" s="45"/>
      <c r="X367" s="36"/>
      <c r="AB367" s="45"/>
    </row>
    <row r="368" spans="21:28" hidden="1" x14ac:dyDescent="0.2">
      <c r="U368" s="49"/>
      <c r="V368" s="49"/>
      <c r="W368" s="45"/>
      <c r="X368" s="36"/>
      <c r="AB368" s="45"/>
    </row>
    <row r="369" spans="21:28" hidden="1" x14ac:dyDescent="0.2">
      <c r="U369" s="49"/>
      <c r="V369" s="49"/>
      <c r="W369" s="45"/>
      <c r="X369" s="36"/>
      <c r="AB369" s="45"/>
    </row>
    <row r="370" spans="21:28" hidden="1" x14ac:dyDescent="0.2">
      <c r="U370" s="49"/>
      <c r="V370" s="49"/>
      <c r="W370" s="45"/>
      <c r="X370" s="36"/>
      <c r="AB370" s="45"/>
    </row>
    <row r="371" spans="21:28" hidden="1" x14ac:dyDescent="0.2">
      <c r="U371" s="49"/>
      <c r="V371" s="49"/>
      <c r="W371" s="45"/>
      <c r="X371" s="36"/>
      <c r="AB371" s="45"/>
    </row>
    <row r="372" spans="21:28" hidden="1" x14ac:dyDescent="0.2">
      <c r="U372" s="49"/>
      <c r="V372" s="49"/>
      <c r="W372" s="45"/>
      <c r="X372" s="36"/>
      <c r="AB372" s="45"/>
    </row>
    <row r="373" spans="21:28" hidden="1" x14ac:dyDescent="0.2">
      <c r="U373" s="49"/>
      <c r="V373" s="49"/>
      <c r="W373" s="45"/>
      <c r="X373" s="36"/>
      <c r="AB373" s="45"/>
    </row>
    <row r="374" spans="21:28" hidden="1" x14ac:dyDescent="0.2">
      <c r="U374" s="49"/>
      <c r="V374" s="49"/>
      <c r="W374" s="45"/>
      <c r="X374" s="36"/>
      <c r="AB374" s="45"/>
    </row>
    <row r="375" spans="21:28" hidden="1" x14ac:dyDescent="0.2">
      <c r="U375" s="49"/>
      <c r="V375" s="49"/>
      <c r="W375" s="45"/>
      <c r="X375" s="36"/>
      <c r="AB375" s="45"/>
    </row>
    <row r="376" spans="21:28" hidden="1" x14ac:dyDescent="0.2">
      <c r="U376" s="49"/>
      <c r="V376" s="49"/>
      <c r="W376" s="45"/>
      <c r="X376" s="36"/>
      <c r="AB376" s="45"/>
    </row>
    <row r="377" spans="21:28" hidden="1" x14ac:dyDescent="0.2">
      <c r="U377" s="49"/>
      <c r="V377" s="49"/>
      <c r="W377" s="45"/>
      <c r="X377" s="36"/>
      <c r="AB377" s="45"/>
    </row>
    <row r="378" spans="21:28" hidden="1" x14ac:dyDescent="0.2">
      <c r="U378" s="49"/>
      <c r="V378" s="49"/>
      <c r="W378" s="45"/>
      <c r="X378" s="36"/>
      <c r="AB378" s="45"/>
    </row>
    <row r="379" spans="21:28" hidden="1" x14ac:dyDescent="0.2">
      <c r="U379" s="49"/>
      <c r="V379" s="49"/>
      <c r="W379" s="45"/>
      <c r="X379" s="36"/>
      <c r="AB379" s="45"/>
    </row>
    <row r="380" spans="21:28" hidden="1" x14ac:dyDescent="0.2">
      <c r="U380" s="49"/>
      <c r="V380" s="49"/>
      <c r="W380" s="45"/>
      <c r="X380" s="36"/>
      <c r="AB380" s="45"/>
    </row>
    <row r="381" spans="21:28" hidden="1" x14ac:dyDescent="0.2">
      <c r="U381" s="49"/>
      <c r="V381" s="49"/>
      <c r="W381" s="45"/>
      <c r="X381" s="36"/>
      <c r="AB381" s="45"/>
    </row>
    <row r="382" spans="21:28" hidden="1" x14ac:dyDescent="0.2">
      <c r="U382" s="49"/>
      <c r="V382" s="49"/>
      <c r="W382" s="45"/>
      <c r="X382" s="36"/>
      <c r="AB382" s="45"/>
    </row>
    <row r="383" spans="21:28" hidden="1" x14ac:dyDescent="0.2">
      <c r="U383" s="49"/>
      <c r="V383" s="49"/>
      <c r="W383" s="45"/>
      <c r="X383" s="36"/>
      <c r="AB383" s="45"/>
    </row>
    <row r="384" spans="21:28" hidden="1" x14ac:dyDescent="0.2">
      <c r="U384" s="49"/>
      <c r="V384" s="49"/>
      <c r="W384" s="45"/>
      <c r="X384" s="36"/>
      <c r="AB384" s="45"/>
    </row>
    <row r="385" spans="21:28" hidden="1" x14ac:dyDescent="0.2">
      <c r="U385" s="49"/>
      <c r="V385" s="49"/>
      <c r="W385" s="45"/>
      <c r="X385" s="36"/>
      <c r="AB385" s="45"/>
    </row>
    <row r="386" spans="21:28" hidden="1" x14ac:dyDescent="0.2">
      <c r="U386" s="49"/>
      <c r="V386" s="49"/>
      <c r="W386" s="45"/>
      <c r="X386" s="36"/>
      <c r="AB386" s="45"/>
    </row>
    <row r="387" spans="21:28" hidden="1" x14ac:dyDescent="0.2">
      <c r="U387" s="49"/>
      <c r="V387" s="49"/>
      <c r="W387" s="45"/>
      <c r="X387" s="36"/>
      <c r="AB387" s="45"/>
    </row>
    <row r="388" spans="21:28" hidden="1" x14ac:dyDescent="0.2">
      <c r="U388" s="49"/>
      <c r="V388" s="49"/>
      <c r="W388" s="45"/>
      <c r="X388" s="36"/>
      <c r="AB388" s="45"/>
    </row>
    <row r="389" spans="21:28" hidden="1" x14ac:dyDescent="0.2">
      <c r="U389" s="49"/>
      <c r="V389" s="49"/>
      <c r="W389" s="45"/>
      <c r="X389" s="36"/>
      <c r="AB389" s="45"/>
    </row>
    <row r="390" spans="21:28" hidden="1" x14ac:dyDescent="0.2">
      <c r="U390" s="49"/>
      <c r="V390" s="49"/>
      <c r="W390" s="45"/>
      <c r="X390" s="36"/>
      <c r="AB390" s="45"/>
    </row>
    <row r="391" spans="21:28" hidden="1" x14ac:dyDescent="0.2">
      <c r="U391" s="49"/>
      <c r="V391" s="49"/>
      <c r="W391" s="45"/>
      <c r="X391" s="36"/>
      <c r="AB391" s="45"/>
    </row>
    <row r="392" spans="21:28" hidden="1" x14ac:dyDescent="0.2">
      <c r="U392" s="49"/>
      <c r="V392" s="49"/>
      <c r="W392" s="45"/>
      <c r="X392" s="36"/>
      <c r="AB392" s="45"/>
    </row>
    <row r="393" spans="21:28" hidden="1" x14ac:dyDescent="0.2">
      <c r="U393" s="49"/>
      <c r="V393" s="49"/>
      <c r="W393" s="45"/>
      <c r="X393" s="36"/>
      <c r="AB393" s="45"/>
    </row>
    <row r="394" spans="21:28" hidden="1" x14ac:dyDescent="0.2">
      <c r="U394" s="49"/>
      <c r="V394" s="49"/>
      <c r="W394" s="45"/>
      <c r="X394" s="36"/>
      <c r="AB394" s="45"/>
    </row>
    <row r="395" spans="21:28" hidden="1" x14ac:dyDescent="0.2">
      <c r="U395" s="49"/>
      <c r="V395" s="49"/>
      <c r="W395" s="45"/>
      <c r="X395" s="36"/>
      <c r="AB395" s="45"/>
    </row>
    <row r="396" spans="21:28" hidden="1" x14ac:dyDescent="0.2">
      <c r="U396" s="49"/>
      <c r="V396" s="49"/>
      <c r="W396" s="45"/>
      <c r="X396" s="36"/>
      <c r="AB396" s="45"/>
    </row>
    <row r="397" spans="21:28" hidden="1" x14ac:dyDescent="0.2">
      <c r="U397" s="49"/>
      <c r="V397" s="49"/>
      <c r="W397" s="45"/>
      <c r="X397" s="36"/>
      <c r="AB397" s="45"/>
    </row>
    <row r="398" spans="21:28" hidden="1" x14ac:dyDescent="0.2">
      <c r="U398" s="49"/>
      <c r="V398" s="49"/>
      <c r="W398" s="45"/>
      <c r="X398" s="36"/>
      <c r="AB398" s="45"/>
    </row>
    <row r="399" spans="21:28" hidden="1" x14ac:dyDescent="0.2">
      <c r="U399" s="49"/>
      <c r="V399" s="49"/>
      <c r="W399" s="45"/>
      <c r="X399" s="36"/>
      <c r="AB399" s="45"/>
    </row>
    <row r="400" spans="21:28" hidden="1" x14ac:dyDescent="0.2">
      <c r="U400" s="49"/>
      <c r="V400" s="49"/>
      <c r="W400" s="45"/>
      <c r="X400" s="36"/>
      <c r="AB400" s="45"/>
    </row>
    <row r="401" spans="21:28" hidden="1" x14ac:dyDescent="0.2">
      <c r="U401" s="49"/>
      <c r="V401" s="49"/>
      <c r="W401" s="45"/>
      <c r="X401" s="36"/>
      <c r="AB401" s="45"/>
    </row>
    <row r="402" spans="21:28" hidden="1" x14ac:dyDescent="0.2">
      <c r="U402" s="49"/>
      <c r="V402" s="49"/>
      <c r="W402" s="45"/>
      <c r="X402" s="36"/>
      <c r="AB402" s="45"/>
    </row>
    <row r="403" spans="21:28" hidden="1" x14ac:dyDescent="0.2">
      <c r="U403" s="49"/>
      <c r="V403" s="49"/>
      <c r="W403" s="45"/>
      <c r="X403" s="36"/>
      <c r="AB403" s="45"/>
    </row>
    <row r="404" spans="21:28" hidden="1" x14ac:dyDescent="0.2">
      <c r="U404" s="49"/>
      <c r="V404" s="49"/>
      <c r="W404" s="45"/>
      <c r="X404" s="36"/>
      <c r="AB404" s="45"/>
    </row>
    <row r="405" spans="21:28" hidden="1" x14ac:dyDescent="0.2">
      <c r="U405" s="49"/>
      <c r="V405" s="49"/>
      <c r="W405" s="45"/>
      <c r="X405" s="36"/>
      <c r="AB405" s="45"/>
    </row>
    <row r="406" spans="21:28" hidden="1" x14ac:dyDescent="0.2">
      <c r="U406" s="49"/>
      <c r="V406" s="49"/>
      <c r="W406" s="45"/>
      <c r="X406" s="36"/>
      <c r="AB406" s="45"/>
    </row>
    <row r="407" spans="21:28" hidden="1" x14ac:dyDescent="0.2">
      <c r="U407" s="49"/>
      <c r="V407" s="49"/>
      <c r="W407" s="45"/>
      <c r="X407" s="36"/>
      <c r="AB407" s="45"/>
    </row>
    <row r="408" spans="21:28" hidden="1" x14ac:dyDescent="0.2">
      <c r="U408" s="49"/>
      <c r="V408" s="49"/>
      <c r="W408" s="45"/>
      <c r="X408" s="36"/>
      <c r="AB408" s="45"/>
    </row>
    <row r="409" spans="21:28" hidden="1" x14ac:dyDescent="0.2">
      <c r="U409" s="49"/>
      <c r="V409" s="49"/>
      <c r="W409" s="45"/>
      <c r="X409" s="36"/>
      <c r="AB409" s="45"/>
    </row>
    <row r="410" spans="21:28" hidden="1" x14ac:dyDescent="0.2">
      <c r="U410" s="49"/>
      <c r="V410" s="49"/>
      <c r="W410" s="45"/>
      <c r="X410" s="36"/>
      <c r="AB410" s="45"/>
    </row>
    <row r="411" spans="21:28" hidden="1" x14ac:dyDescent="0.2">
      <c r="U411" s="49"/>
      <c r="V411" s="49"/>
      <c r="W411" s="45"/>
      <c r="X411" s="36"/>
      <c r="AB411" s="45"/>
    </row>
    <row r="412" spans="21:28" hidden="1" x14ac:dyDescent="0.2">
      <c r="U412" s="49"/>
      <c r="V412" s="49"/>
      <c r="W412" s="45"/>
      <c r="X412" s="36"/>
      <c r="AB412" s="45"/>
    </row>
    <row r="413" spans="21:28" hidden="1" x14ac:dyDescent="0.2">
      <c r="U413" s="49"/>
      <c r="V413" s="49"/>
      <c r="W413" s="45"/>
      <c r="X413" s="36"/>
      <c r="AB413" s="45"/>
    </row>
    <row r="414" spans="21:28" hidden="1" x14ac:dyDescent="0.2">
      <c r="U414" s="49"/>
      <c r="V414" s="49"/>
      <c r="W414" s="45"/>
      <c r="X414" s="36"/>
      <c r="AB414" s="45"/>
    </row>
    <row r="415" spans="21:28" hidden="1" x14ac:dyDescent="0.2">
      <c r="U415" s="49"/>
      <c r="V415" s="49"/>
      <c r="W415" s="45"/>
      <c r="X415" s="36"/>
      <c r="AB415" s="45"/>
    </row>
    <row r="416" spans="21:28" hidden="1" x14ac:dyDescent="0.2">
      <c r="U416" s="49"/>
      <c r="V416" s="49"/>
      <c r="W416" s="45"/>
      <c r="X416" s="36"/>
      <c r="AB416" s="45"/>
    </row>
    <row r="417" spans="21:28" hidden="1" x14ac:dyDescent="0.2">
      <c r="U417" s="49"/>
      <c r="V417" s="49"/>
      <c r="W417" s="45"/>
      <c r="X417" s="36"/>
      <c r="AB417" s="45"/>
    </row>
    <row r="418" spans="21:28" hidden="1" x14ac:dyDescent="0.2">
      <c r="U418" s="49"/>
      <c r="V418" s="49"/>
      <c r="W418" s="45"/>
      <c r="X418" s="36"/>
      <c r="AB418" s="45"/>
    </row>
    <row r="419" spans="21:28" hidden="1" x14ac:dyDescent="0.2">
      <c r="U419" s="49"/>
      <c r="V419" s="49"/>
      <c r="W419" s="45"/>
      <c r="X419" s="36"/>
      <c r="AB419" s="45"/>
    </row>
    <row r="420" spans="21:28" hidden="1" x14ac:dyDescent="0.2">
      <c r="U420" s="49"/>
      <c r="V420" s="49"/>
      <c r="W420" s="45"/>
      <c r="X420" s="36"/>
      <c r="AB420" s="45"/>
    </row>
    <row r="421" spans="21:28" hidden="1" x14ac:dyDescent="0.2">
      <c r="U421" s="49"/>
      <c r="V421" s="49"/>
      <c r="W421" s="45"/>
      <c r="X421" s="36"/>
      <c r="AB421" s="45"/>
    </row>
    <row r="422" spans="21:28" hidden="1" x14ac:dyDescent="0.2">
      <c r="U422" s="49"/>
      <c r="V422" s="49"/>
      <c r="W422" s="45"/>
      <c r="X422" s="36"/>
      <c r="AB422" s="45"/>
    </row>
    <row r="423" spans="21:28" hidden="1" x14ac:dyDescent="0.2">
      <c r="U423" s="49"/>
      <c r="V423" s="49"/>
      <c r="W423" s="45"/>
      <c r="X423" s="36"/>
      <c r="AB423" s="45"/>
    </row>
    <row r="424" spans="21:28" hidden="1" x14ac:dyDescent="0.2">
      <c r="U424" s="49"/>
      <c r="V424" s="49"/>
      <c r="W424" s="45"/>
      <c r="X424" s="36"/>
      <c r="AB424" s="45"/>
    </row>
    <row r="425" spans="21:28" hidden="1" x14ac:dyDescent="0.2">
      <c r="U425" s="49"/>
      <c r="V425" s="49"/>
      <c r="W425" s="45"/>
      <c r="X425" s="36"/>
      <c r="AB425" s="45"/>
    </row>
    <row r="426" spans="21:28" hidden="1" x14ac:dyDescent="0.2">
      <c r="U426" s="49"/>
      <c r="V426" s="49"/>
      <c r="W426" s="45"/>
      <c r="X426" s="36"/>
      <c r="AB426" s="45"/>
    </row>
    <row r="427" spans="21:28" hidden="1" x14ac:dyDescent="0.2">
      <c r="U427" s="49"/>
      <c r="V427" s="49"/>
      <c r="W427" s="45"/>
      <c r="X427" s="36"/>
      <c r="AB427" s="45"/>
    </row>
    <row r="428" spans="21:28" hidden="1" x14ac:dyDescent="0.2">
      <c r="U428" s="49"/>
      <c r="V428" s="49"/>
      <c r="W428" s="45"/>
      <c r="X428" s="36"/>
      <c r="AB428" s="45"/>
    </row>
    <row r="429" spans="21:28" hidden="1" x14ac:dyDescent="0.2">
      <c r="U429" s="49"/>
      <c r="V429" s="49"/>
      <c r="W429" s="45"/>
      <c r="X429" s="36"/>
      <c r="AB429" s="45"/>
    </row>
    <row r="430" spans="21:28" hidden="1" x14ac:dyDescent="0.2">
      <c r="U430" s="49"/>
      <c r="V430" s="49"/>
      <c r="W430" s="45"/>
      <c r="X430" s="36"/>
      <c r="AB430" s="45"/>
    </row>
    <row r="431" spans="21:28" hidden="1" x14ac:dyDescent="0.2">
      <c r="U431" s="49"/>
      <c r="V431" s="49"/>
      <c r="W431" s="45"/>
      <c r="X431" s="36"/>
      <c r="AB431" s="45"/>
    </row>
    <row r="432" spans="21:28" hidden="1" x14ac:dyDescent="0.2">
      <c r="U432" s="49"/>
      <c r="V432" s="49"/>
      <c r="W432" s="45"/>
      <c r="X432" s="36"/>
      <c r="AB432" s="45"/>
    </row>
    <row r="433" spans="21:28" hidden="1" x14ac:dyDescent="0.2">
      <c r="U433" s="49"/>
      <c r="V433" s="49"/>
      <c r="W433" s="45"/>
      <c r="X433" s="36"/>
      <c r="AB433" s="45"/>
    </row>
    <row r="434" spans="21:28" hidden="1" x14ac:dyDescent="0.2">
      <c r="U434" s="49"/>
      <c r="V434" s="49"/>
      <c r="W434" s="45"/>
      <c r="X434" s="36"/>
      <c r="AB434" s="45"/>
    </row>
    <row r="435" spans="21:28" hidden="1" x14ac:dyDescent="0.2">
      <c r="U435" s="49"/>
      <c r="V435" s="49"/>
      <c r="W435" s="45"/>
      <c r="X435" s="36"/>
      <c r="AB435" s="45"/>
    </row>
    <row r="436" spans="21:28" hidden="1" x14ac:dyDescent="0.2">
      <c r="U436" s="49"/>
      <c r="V436" s="49"/>
      <c r="W436" s="45"/>
      <c r="X436" s="36"/>
      <c r="AB436" s="45"/>
    </row>
    <row r="437" spans="21:28" hidden="1" x14ac:dyDescent="0.2">
      <c r="U437" s="49"/>
      <c r="V437" s="49"/>
      <c r="W437" s="45"/>
      <c r="X437" s="36"/>
      <c r="AB437" s="45"/>
    </row>
    <row r="438" spans="21:28" hidden="1" x14ac:dyDescent="0.2">
      <c r="U438" s="49"/>
      <c r="V438" s="49"/>
      <c r="W438" s="45"/>
      <c r="X438" s="36"/>
      <c r="AB438" s="45"/>
    </row>
    <row r="439" spans="21:28" hidden="1" x14ac:dyDescent="0.2">
      <c r="U439" s="49"/>
      <c r="V439" s="49"/>
      <c r="W439" s="45"/>
      <c r="X439" s="36"/>
      <c r="AB439" s="45"/>
    </row>
    <row r="440" spans="21:28" hidden="1" x14ac:dyDescent="0.2">
      <c r="U440" s="49"/>
      <c r="V440" s="49"/>
      <c r="W440" s="45"/>
      <c r="X440" s="36"/>
      <c r="AB440" s="45"/>
    </row>
    <row r="441" spans="21:28" hidden="1" x14ac:dyDescent="0.2">
      <c r="U441" s="49"/>
      <c r="V441" s="49"/>
      <c r="W441" s="45"/>
      <c r="X441" s="36"/>
      <c r="AB441" s="45"/>
    </row>
    <row r="442" spans="21:28" hidden="1" x14ac:dyDescent="0.2">
      <c r="U442" s="49"/>
      <c r="V442" s="49"/>
      <c r="W442" s="45"/>
      <c r="X442" s="36"/>
      <c r="AB442" s="45"/>
    </row>
    <row r="443" spans="21:28" hidden="1" x14ac:dyDescent="0.2">
      <c r="U443" s="49"/>
      <c r="V443" s="49"/>
      <c r="W443" s="45"/>
      <c r="X443" s="36"/>
      <c r="AB443" s="45"/>
    </row>
    <row r="444" spans="21:28" hidden="1" x14ac:dyDescent="0.2">
      <c r="U444" s="49"/>
      <c r="V444" s="49"/>
      <c r="W444" s="45"/>
      <c r="X444" s="36"/>
      <c r="AB444" s="45"/>
    </row>
    <row r="445" spans="21:28" hidden="1" x14ac:dyDescent="0.2">
      <c r="U445" s="49"/>
      <c r="V445" s="49"/>
      <c r="W445" s="45"/>
      <c r="X445" s="36"/>
      <c r="AB445" s="45"/>
    </row>
    <row r="446" spans="21:28" hidden="1" x14ac:dyDescent="0.2">
      <c r="U446" s="49"/>
      <c r="V446" s="49"/>
      <c r="W446" s="45"/>
      <c r="X446" s="36"/>
      <c r="AB446" s="45"/>
    </row>
    <row r="447" spans="21:28" hidden="1" x14ac:dyDescent="0.2">
      <c r="U447" s="49"/>
      <c r="V447" s="49"/>
      <c r="W447" s="45"/>
      <c r="X447" s="36"/>
      <c r="AB447" s="45"/>
    </row>
    <row r="448" spans="21:28" hidden="1" x14ac:dyDescent="0.2">
      <c r="U448" s="49"/>
      <c r="V448" s="49"/>
      <c r="W448" s="45"/>
      <c r="X448" s="36"/>
      <c r="AB448" s="45"/>
    </row>
    <row r="449" spans="21:28" hidden="1" x14ac:dyDescent="0.2">
      <c r="U449" s="49"/>
      <c r="V449" s="49"/>
      <c r="W449" s="45"/>
      <c r="X449" s="36"/>
      <c r="AB449" s="45"/>
    </row>
    <row r="450" spans="21:28" hidden="1" x14ac:dyDescent="0.2">
      <c r="U450" s="49"/>
      <c r="V450" s="49"/>
      <c r="W450" s="45"/>
      <c r="X450" s="36"/>
      <c r="AB450" s="45"/>
    </row>
    <row r="451" spans="21:28" hidden="1" x14ac:dyDescent="0.2">
      <c r="U451" s="49"/>
      <c r="V451" s="49"/>
      <c r="W451" s="45"/>
      <c r="X451" s="36"/>
      <c r="AB451" s="45"/>
    </row>
    <row r="452" spans="21:28" hidden="1" x14ac:dyDescent="0.2">
      <c r="U452" s="49"/>
      <c r="V452" s="49"/>
      <c r="W452" s="45"/>
      <c r="X452" s="36"/>
      <c r="AB452" s="45"/>
    </row>
    <row r="453" spans="21:28" hidden="1" x14ac:dyDescent="0.2">
      <c r="U453" s="49"/>
      <c r="V453" s="49"/>
      <c r="W453" s="45"/>
      <c r="X453" s="36"/>
      <c r="AB453" s="45"/>
    </row>
    <row r="454" spans="21:28" hidden="1" x14ac:dyDescent="0.2">
      <c r="U454" s="49"/>
      <c r="V454" s="49"/>
      <c r="W454" s="45"/>
      <c r="X454" s="36"/>
      <c r="AB454" s="45"/>
    </row>
    <row r="455" spans="21:28" hidden="1" x14ac:dyDescent="0.2">
      <c r="U455" s="49"/>
      <c r="V455" s="49"/>
      <c r="W455" s="45"/>
      <c r="X455" s="36"/>
      <c r="AB455" s="45"/>
    </row>
    <row r="456" spans="21:28" hidden="1" x14ac:dyDescent="0.2">
      <c r="U456" s="49"/>
      <c r="V456" s="49"/>
      <c r="W456" s="45"/>
      <c r="X456" s="36"/>
      <c r="AB456" s="45"/>
    </row>
    <row r="457" spans="21:28" hidden="1" x14ac:dyDescent="0.2">
      <c r="U457" s="49"/>
      <c r="V457" s="49"/>
      <c r="W457" s="45"/>
      <c r="X457" s="36"/>
      <c r="AB457" s="45"/>
    </row>
    <row r="458" spans="21:28" hidden="1" x14ac:dyDescent="0.2">
      <c r="U458" s="49"/>
      <c r="V458" s="49"/>
      <c r="W458" s="45"/>
      <c r="X458" s="36"/>
      <c r="AB458" s="45"/>
    </row>
    <row r="459" spans="21:28" hidden="1" x14ac:dyDescent="0.2">
      <c r="U459" s="49"/>
      <c r="V459" s="49"/>
      <c r="W459" s="45"/>
      <c r="X459" s="36"/>
      <c r="AB459" s="45"/>
    </row>
    <row r="460" spans="21:28" hidden="1" x14ac:dyDescent="0.2">
      <c r="U460" s="49"/>
      <c r="V460" s="49"/>
      <c r="W460" s="45"/>
      <c r="X460" s="36"/>
      <c r="AB460" s="45"/>
    </row>
    <row r="461" spans="21:28" hidden="1" x14ac:dyDescent="0.2">
      <c r="U461" s="49"/>
      <c r="V461" s="49"/>
      <c r="W461" s="45"/>
      <c r="X461" s="36"/>
      <c r="AB461" s="45"/>
    </row>
    <row r="462" spans="21:28" hidden="1" x14ac:dyDescent="0.2">
      <c r="U462" s="49"/>
      <c r="V462" s="49"/>
      <c r="W462" s="45"/>
      <c r="X462" s="36"/>
      <c r="AB462" s="45"/>
    </row>
    <row r="463" spans="21:28" hidden="1" x14ac:dyDescent="0.2">
      <c r="U463" s="49"/>
      <c r="V463" s="49"/>
      <c r="W463" s="45"/>
      <c r="X463" s="36"/>
      <c r="AB463" s="45"/>
    </row>
    <row r="464" spans="21:28" hidden="1" x14ac:dyDescent="0.2">
      <c r="U464" s="49"/>
      <c r="V464" s="49"/>
      <c r="W464" s="45"/>
      <c r="X464" s="36"/>
      <c r="AB464" s="45"/>
    </row>
    <row r="465" spans="21:28" hidden="1" x14ac:dyDescent="0.2">
      <c r="U465" s="49"/>
      <c r="V465" s="49"/>
      <c r="W465" s="45"/>
      <c r="X465" s="36"/>
      <c r="AB465" s="45"/>
    </row>
    <row r="466" spans="21:28" hidden="1" x14ac:dyDescent="0.2">
      <c r="U466" s="49"/>
      <c r="V466" s="49"/>
      <c r="W466" s="45"/>
      <c r="X466" s="36"/>
      <c r="AB466" s="45"/>
    </row>
    <row r="467" spans="21:28" hidden="1" x14ac:dyDescent="0.2">
      <c r="U467" s="49"/>
      <c r="V467" s="49"/>
      <c r="W467" s="45"/>
      <c r="X467" s="36"/>
      <c r="AB467" s="45"/>
    </row>
    <row r="468" spans="21:28" hidden="1" x14ac:dyDescent="0.2">
      <c r="U468" s="49"/>
      <c r="V468" s="49"/>
      <c r="W468" s="45"/>
      <c r="X468" s="36"/>
      <c r="AB468" s="45"/>
    </row>
    <row r="469" spans="21:28" hidden="1" x14ac:dyDescent="0.2">
      <c r="U469" s="49"/>
      <c r="V469" s="49"/>
      <c r="W469" s="45"/>
      <c r="X469" s="36"/>
      <c r="AB469" s="45"/>
    </row>
    <row r="470" spans="21:28" hidden="1" x14ac:dyDescent="0.2">
      <c r="U470" s="49"/>
      <c r="V470" s="49"/>
      <c r="W470" s="45"/>
      <c r="X470" s="36"/>
      <c r="AB470" s="45"/>
    </row>
    <row r="471" spans="21:28" hidden="1" x14ac:dyDescent="0.2">
      <c r="U471" s="49"/>
      <c r="V471" s="49"/>
      <c r="W471" s="45"/>
      <c r="X471" s="36"/>
      <c r="AB471" s="45"/>
    </row>
    <row r="472" spans="21:28" hidden="1" x14ac:dyDescent="0.2">
      <c r="U472" s="49"/>
      <c r="V472" s="49"/>
      <c r="W472" s="45"/>
      <c r="X472" s="36"/>
      <c r="AB472" s="45"/>
    </row>
    <row r="473" spans="21:28" hidden="1" x14ac:dyDescent="0.2">
      <c r="U473" s="49"/>
      <c r="V473" s="49"/>
      <c r="W473" s="45"/>
      <c r="X473" s="36"/>
      <c r="AB473" s="45"/>
    </row>
    <row r="474" spans="21:28" hidden="1" x14ac:dyDescent="0.2">
      <c r="U474" s="49"/>
      <c r="V474" s="49"/>
      <c r="W474" s="45"/>
      <c r="X474" s="36"/>
      <c r="AB474" s="45"/>
    </row>
    <row r="475" spans="21:28" hidden="1" x14ac:dyDescent="0.2">
      <c r="U475" s="49"/>
      <c r="V475" s="49"/>
      <c r="W475" s="45"/>
      <c r="X475" s="36"/>
      <c r="AB475" s="45"/>
    </row>
    <row r="476" spans="21:28" hidden="1" x14ac:dyDescent="0.2">
      <c r="U476" s="49"/>
      <c r="V476" s="49"/>
      <c r="W476" s="45"/>
      <c r="X476" s="36"/>
      <c r="AB476" s="45"/>
    </row>
    <row r="477" spans="21:28" hidden="1" x14ac:dyDescent="0.2">
      <c r="U477" s="49"/>
      <c r="V477" s="49"/>
      <c r="W477" s="45"/>
      <c r="X477" s="36"/>
      <c r="AB477" s="45"/>
    </row>
    <row r="478" spans="21:28" hidden="1" x14ac:dyDescent="0.2">
      <c r="U478" s="49"/>
      <c r="V478" s="49"/>
      <c r="W478" s="45"/>
      <c r="X478" s="36"/>
      <c r="AB478" s="45"/>
    </row>
    <row r="479" spans="21:28" hidden="1" x14ac:dyDescent="0.2">
      <c r="U479" s="49"/>
      <c r="V479" s="49"/>
      <c r="W479" s="45"/>
      <c r="X479" s="36"/>
      <c r="AB479" s="45"/>
    </row>
    <row r="480" spans="21:28" hidden="1" x14ac:dyDescent="0.2">
      <c r="U480" s="49"/>
      <c r="V480" s="49"/>
      <c r="W480" s="45"/>
      <c r="X480" s="36"/>
      <c r="AB480" s="45"/>
    </row>
    <row r="481" spans="21:28" hidden="1" x14ac:dyDescent="0.2">
      <c r="U481" s="49"/>
      <c r="V481" s="49"/>
      <c r="W481" s="45"/>
      <c r="X481" s="36"/>
      <c r="AB481" s="45"/>
    </row>
    <row r="482" spans="21:28" hidden="1" x14ac:dyDescent="0.2">
      <c r="U482" s="49"/>
      <c r="V482" s="49"/>
      <c r="W482" s="45"/>
      <c r="X482" s="36"/>
      <c r="AB482" s="45"/>
    </row>
    <row r="483" spans="21:28" hidden="1" x14ac:dyDescent="0.2">
      <c r="U483" s="49"/>
      <c r="V483" s="49"/>
      <c r="W483" s="45"/>
      <c r="X483" s="36"/>
      <c r="AB483" s="45"/>
    </row>
    <row r="484" spans="21:28" hidden="1" x14ac:dyDescent="0.2">
      <c r="U484" s="49"/>
      <c r="V484" s="49"/>
      <c r="W484" s="45"/>
      <c r="X484" s="36"/>
      <c r="AB484" s="45"/>
    </row>
    <row r="485" spans="21:28" hidden="1" x14ac:dyDescent="0.2">
      <c r="U485" s="49"/>
      <c r="V485" s="49"/>
      <c r="W485" s="45"/>
      <c r="X485" s="36"/>
      <c r="AB485" s="45"/>
    </row>
    <row r="486" spans="21:28" hidden="1" x14ac:dyDescent="0.2">
      <c r="U486" s="49"/>
      <c r="V486" s="49"/>
      <c r="W486" s="45"/>
      <c r="X486" s="36"/>
      <c r="AB486" s="45"/>
    </row>
    <row r="487" spans="21:28" hidden="1" x14ac:dyDescent="0.2">
      <c r="U487" s="49"/>
      <c r="V487" s="49"/>
      <c r="W487" s="45"/>
      <c r="X487" s="36"/>
      <c r="AB487" s="45"/>
    </row>
    <row r="488" spans="21:28" hidden="1" x14ac:dyDescent="0.2">
      <c r="U488" s="49"/>
      <c r="V488" s="49"/>
      <c r="W488" s="45"/>
      <c r="X488" s="36"/>
      <c r="AB488" s="45"/>
    </row>
    <row r="489" spans="21:28" hidden="1" x14ac:dyDescent="0.2">
      <c r="U489" s="49"/>
      <c r="V489" s="49"/>
      <c r="W489" s="45"/>
      <c r="X489" s="36"/>
      <c r="AB489" s="45"/>
    </row>
    <row r="490" spans="21:28" hidden="1" x14ac:dyDescent="0.2">
      <c r="U490" s="49"/>
      <c r="V490" s="49"/>
      <c r="W490" s="45"/>
      <c r="X490" s="36"/>
      <c r="AB490" s="45"/>
    </row>
    <row r="491" spans="21:28" hidden="1" x14ac:dyDescent="0.2">
      <c r="U491" s="49"/>
      <c r="V491" s="49"/>
      <c r="W491" s="45"/>
      <c r="X491" s="36"/>
      <c r="AB491" s="45"/>
    </row>
    <row r="492" spans="21:28" hidden="1" x14ac:dyDescent="0.2">
      <c r="U492" s="49"/>
      <c r="V492" s="49"/>
      <c r="W492" s="45"/>
      <c r="X492" s="36"/>
      <c r="AB492" s="45"/>
    </row>
    <row r="493" spans="21:28" hidden="1" x14ac:dyDescent="0.2">
      <c r="U493" s="49"/>
      <c r="V493" s="49"/>
      <c r="W493" s="45"/>
      <c r="X493" s="36"/>
      <c r="AB493" s="45"/>
    </row>
    <row r="494" spans="21:28" hidden="1" x14ac:dyDescent="0.2">
      <c r="U494" s="49"/>
      <c r="V494" s="49"/>
      <c r="W494" s="45"/>
      <c r="X494" s="36"/>
      <c r="AB494" s="45"/>
    </row>
    <row r="495" spans="21:28" hidden="1" x14ac:dyDescent="0.2">
      <c r="U495" s="49"/>
      <c r="V495" s="49"/>
      <c r="W495" s="45"/>
      <c r="X495" s="36"/>
      <c r="AB495" s="45"/>
    </row>
    <row r="496" spans="21:28" hidden="1" x14ac:dyDescent="0.2">
      <c r="U496" s="49"/>
      <c r="V496" s="49"/>
      <c r="W496" s="45"/>
      <c r="X496" s="36"/>
      <c r="AB496" s="45"/>
    </row>
    <row r="497" spans="21:28" hidden="1" x14ac:dyDescent="0.2">
      <c r="U497" s="49"/>
      <c r="V497" s="49"/>
      <c r="W497" s="45"/>
      <c r="X497" s="36"/>
      <c r="AB497" s="45"/>
    </row>
    <row r="498" spans="21:28" hidden="1" x14ac:dyDescent="0.2">
      <c r="U498" s="49"/>
      <c r="V498" s="49"/>
      <c r="W498" s="45"/>
      <c r="X498" s="36"/>
      <c r="AB498" s="45"/>
    </row>
    <row r="499" spans="21:28" hidden="1" x14ac:dyDescent="0.2">
      <c r="U499" s="49"/>
      <c r="V499" s="49"/>
      <c r="W499" s="45"/>
      <c r="X499" s="36"/>
      <c r="AB499" s="45"/>
    </row>
    <row r="500" spans="21:28" hidden="1" x14ac:dyDescent="0.2">
      <c r="U500" s="49"/>
      <c r="V500" s="49"/>
      <c r="W500" s="45"/>
      <c r="X500" s="36"/>
      <c r="AB500" s="45"/>
    </row>
    <row r="501" spans="21:28" hidden="1" x14ac:dyDescent="0.2">
      <c r="U501" s="49"/>
      <c r="V501" s="49"/>
      <c r="W501" s="45"/>
      <c r="X501" s="36"/>
      <c r="AB501" s="45"/>
    </row>
    <row r="502" spans="21:28" hidden="1" x14ac:dyDescent="0.2">
      <c r="U502" s="49"/>
      <c r="V502" s="49"/>
      <c r="W502" s="45"/>
      <c r="X502" s="36"/>
      <c r="AB502" s="45"/>
    </row>
    <row r="503" spans="21:28" hidden="1" x14ac:dyDescent="0.2">
      <c r="U503" s="49"/>
      <c r="V503" s="49"/>
      <c r="W503" s="45"/>
      <c r="X503" s="36"/>
      <c r="AB503" s="45"/>
    </row>
    <row r="504" spans="21:28" hidden="1" x14ac:dyDescent="0.2">
      <c r="U504" s="49"/>
      <c r="V504" s="49"/>
      <c r="W504" s="45"/>
      <c r="X504" s="36"/>
      <c r="AB504" s="45"/>
    </row>
    <row r="505" spans="21:28" hidden="1" x14ac:dyDescent="0.2">
      <c r="U505" s="49"/>
      <c r="V505" s="49"/>
      <c r="W505" s="45"/>
      <c r="X505" s="36"/>
      <c r="AB505" s="45"/>
    </row>
    <row r="506" spans="21:28" hidden="1" x14ac:dyDescent="0.2">
      <c r="U506" s="49"/>
      <c r="V506" s="49"/>
      <c r="W506" s="45"/>
      <c r="X506" s="36"/>
      <c r="AB506" s="45"/>
    </row>
    <row r="507" spans="21:28" hidden="1" x14ac:dyDescent="0.2">
      <c r="U507" s="49"/>
      <c r="V507" s="49"/>
      <c r="W507" s="45"/>
      <c r="X507" s="36"/>
      <c r="AB507" s="45"/>
    </row>
    <row r="508" spans="21:28" hidden="1" x14ac:dyDescent="0.2">
      <c r="U508" s="49"/>
      <c r="V508" s="49"/>
      <c r="W508" s="45"/>
      <c r="X508" s="36"/>
      <c r="AB508" s="45"/>
    </row>
    <row r="509" spans="21:28" hidden="1" x14ac:dyDescent="0.2">
      <c r="U509" s="49"/>
      <c r="V509" s="49"/>
      <c r="W509" s="45"/>
      <c r="X509" s="36"/>
      <c r="AB509" s="45"/>
    </row>
    <row r="510" spans="21:28" hidden="1" x14ac:dyDescent="0.2">
      <c r="U510" s="49"/>
      <c r="V510" s="49"/>
      <c r="W510" s="45"/>
      <c r="X510" s="36"/>
      <c r="AB510" s="45"/>
    </row>
    <row r="511" spans="21:28" hidden="1" x14ac:dyDescent="0.2">
      <c r="U511" s="49"/>
      <c r="V511" s="49"/>
      <c r="W511" s="45"/>
      <c r="X511" s="36"/>
      <c r="AB511" s="45"/>
    </row>
    <row r="512" spans="21:28" hidden="1" x14ac:dyDescent="0.2">
      <c r="U512" s="49"/>
      <c r="V512" s="49"/>
      <c r="W512" s="45"/>
      <c r="X512" s="36"/>
      <c r="AB512" s="45"/>
    </row>
    <row r="513" spans="21:28" hidden="1" x14ac:dyDescent="0.2">
      <c r="U513" s="49"/>
      <c r="V513" s="49"/>
      <c r="W513" s="45"/>
      <c r="X513" s="36"/>
      <c r="AB513" s="45"/>
    </row>
    <row r="514" spans="21:28" hidden="1" x14ac:dyDescent="0.2">
      <c r="U514" s="49"/>
      <c r="V514" s="49"/>
      <c r="W514" s="45"/>
      <c r="X514" s="36"/>
      <c r="AB514" s="45"/>
    </row>
    <row r="515" spans="21:28" hidden="1" x14ac:dyDescent="0.2">
      <c r="U515" s="49"/>
      <c r="V515" s="49"/>
      <c r="W515" s="45"/>
      <c r="X515" s="36"/>
      <c r="AB515" s="45"/>
    </row>
    <row r="516" spans="21:28" hidden="1" x14ac:dyDescent="0.2">
      <c r="U516" s="49"/>
      <c r="V516" s="49"/>
      <c r="W516" s="45"/>
      <c r="X516" s="36"/>
      <c r="AB516" s="45"/>
    </row>
    <row r="517" spans="21:28" hidden="1" x14ac:dyDescent="0.2">
      <c r="U517" s="49"/>
      <c r="V517" s="49"/>
      <c r="W517" s="45"/>
      <c r="X517" s="36"/>
      <c r="AB517" s="45"/>
    </row>
    <row r="518" spans="21:28" hidden="1" x14ac:dyDescent="0.2">
      <c r="U518" s="49"/>
      <c r="V518" s="49"/>
      <c r="W518" s="45"/>
      <c r="X518" s="36"/>
      <c r="AB518" s="45"/>
    </row>
    <row r="519" spans="21:28" hidden="1" x14ac:dyDescent="0.2">
      <c r="U519" s="49"/>
      <c r="V519" s="49"/>
      <c r="W519" s="45"/>
      <c r="X519" s="36"/>
      <c r="AB519" s="45"/>
    </row>
    <row r="520" spans="21:28" hidden="1" x14ac:dyDescent="0.2">
      <c r="U520" s="49"/>
      <c r="V520" s="49"/>
      <c r="W520" s="45"/>
      <c r="X520" s="36"/>
      <c r="AB520" s="45"/>
    </row>
    <row r="521" spans="21:28" hidden="1" x14ac:dyDescent="0.2">
      <c r="U521" s="49"/>
      <c r="V521" s="49"/>
      <c r="W521" s="45"/>
      <c r="X521" s="36"/>
      <c r="AB521" s="45"/>
    </row>
    <row r="522" spans="21:28" hidden="1" x14ac:dyDescent="0.2">
      <c r="U522" s="49"/>
      <c r="V522" s="49"/>
      <c r="W522" s="45"/>
      <c r="X522" s="36"/>
      <c r="AB522" s="45"/>
    </row>
    <row r="523" spans="21:28" hidden="1" x14ac:dyDescent="0.2">
      <c r="U523" s="49"/>
      <c r="V523" s="49"/>
      <c r="W523" s="45"/>
      <c r="X523" s="36"/>
      <c r="AB523" s="45"/>
    </row>
    <row r="524" spans="21:28" hidden="1" x14ac:dyDescent="0.2">
      <c r="U524" s="49"/>
      <c r="V524" s="49"/>
      <c r="W524" s="45"/>
      <c r="X524" s="36"/>
      <c r="AB524" s="45"/>
    </row>
    <row r="525" spans="21:28" hidden="1" x14ac:dyDescent="0.2">
      <c r="U525" s="49"/>
      <c r="V525" s="49"/>
      <c r="W525" s="45"/>
      <c r="X525" s="36"/>
      <c r="AB525" s="45"/>
    </row>
    <row r="526" spans="21:28" hidden="1" x14ac:dyDescent="0.2">
      <c r="U526" s="49"/>
      <c r="V526" s="49"/>
      <c r="W526" s="45"/>
      <c r="X526" s="36"/>
      <c r="AB526" s="45"/>
    </row>
    <row r="527" spans="21:28" hidden="1" x14ac:dyDescent="0.2">
      <c r="U527" s="49"/>
      <c r="V527" s="49"/>
      <c r="W527" s="45"/>
      <c r="X527" s="36"/>
      <c r="AB527" s="45"/>
    </row>
    <row r="528" spans="21:28" hidden="1" x14ac:dyDescent="0.2">
      <c r="U528" s="49"/>
      <c r="V528" s="49"/>
      <c r="W528" s="45"/>
      <c r="X528" s="36"/>
      <c r="AB528" s="45"/>
    </row>
    <row r="529" spans="21:28" hidden="1" x14ac:dyDescent="0.2">
      <c r="U529" s="49"/>
      <c r="V529" s="49"/>
      <c r="W529" s="45"/>
      <c r="X529" s="36"/>
      <c r="AB529" s="45"/>
    </row>
    <row r="530" spans="21:28" hidden="1" x14ac:dyDescent="0.2">
      <c r="U530" s="49"/>
      <c r="V530" s="49"/>
      <c r="W530" s="45"/>
      <c r="X530" s="36"/>
      <c r="AB530" s="45"/>
    </row>
    <row r="531" spans="21:28" hidden="1" x14ac:dyDescent="0.2">
      <c r="U531" s="49"/>
      <c r="V531" s="49"/>
      <c r="W531" s="45"/>
      <c r="X531" s="36"/>
      <c r="AB531" s="45"/>
    </row>
    <row r="532" spans="21:28" hidden="1" x14ac:dyDescent="0.2">
      <c r="U532" s="49"/>
      <c r="V532" s="49"/>
      <c r="W532" s="45"/>
      <c r="X532" s="36"/>
      <c r="AB532" s="45"/>
    </row>
    <row r="533" spans="21:28" hidden="1" x14ac:dyDescent="0.2">
      <c r="U533" s="49"/>
      <c r="V533" s="49"/>
      <c r="W533" s="45"/>
      <c r="X533" s="36"/>
      <c r="AB533" s="45"/>
    </row>
    <row r="534" spans="21:28" hidden="1" x14ac:dyDescent="0.2">
      <c r="U534" s="49"/>
      <c r="V534" s="49"/>
      <c r="W534" s="45"/>
      <c r="X534" s="36"/>
      <c r="AB534" s="45"/>
    </row>
    <row r="535" spans="21:28" hidden="1" x14ac:dyDescent="0.2">
      <c r="U535" s="49"/>
      <c r="V535" s="49"/>
      <c r="W535" s="45"/>
      <c r="X535" s="36"/>
      <c r="AB535" s="45"/>
    </row>
    <row r="536" spans="21:28" hidden="1" x14ac:dyDescent="0.2">
      <c r="U536" s="49"/>
      <c r="V536" s="49"/>
      <c r="W536" s="45"/>
      <c r="X536" s="36"/>
      <c r="AB536" s="45"/>
    </row>
    <row r="537" spans="21:28" hidden="1" x14ac:dyDescent="0.2">
      <c r="U537" s="49"/>
      <c r="V537" s="49"/>
      <c r="W537" s="45"/>
      <c r="X537" s="36"/>
      <c r="AB537" s="45"/>
    </row>
    <row r="538" spans="21:28" hidden="1" x14ac:dyDescent="0.2">
      <c r="U538" s="49"/>
      <c r="V538" s="49"/>
      <c r="W538" s="45"/>
      <c r="X538" s="36"/>
      <c r="AB538" s="45"/>
    </row>
    <row r="539" spans="21:28" hidden="1" x14ac:dyDescent="0.2">
      <c r="U539" s="49"/>
      <c r="V539" s="49"/>
      <c r="W539" s="45"/>
      <c r="X539" s="36"/>
      <c r="AB539" s="45"/>
    </row>
    <row r="540" spans="21:28" hidden="1" x14ac:dyDescent="0.2">
      <c r="U540" s="49"/>
      <c r="V540" s="49"/>
      <c r="W540" s="45"/>
      <c r="X540" s="36"/>
      <c r="AB540" s="45"/>
    </row>
    <row r="541" spans="21:28" hidden="1" x14ac:dyDescent="0.2">
      <c r="U541" s="49"/>
      <c r="V541" s="49"/>
      <c r="W541" s="45"/>
      <c r="X541" s="36"/>
      <c r="AB541" s="45"/>
    </row>
    <row r="542" spans="21:28" hidden="1" x14ac:dyDescent="0.2">
      <c r="U542" s="49"/>
      <c r="V542" s="49"/>
      <c r="W542" s="45"/>
      <c r="X542" s="36"/>
      <c r="AB542" s="45"/>
    </row>
    <row r="543" spans="21:28" hidden="1" x14ac:dyDescent="0.2">
      <c r="U543" s="49"/>
      <c r="V543" s="49"/>
      <c r="W543" s="45"/>
      <c r="X543" s="36"/>
      <c r="AB543" s="45"/>
    </row>
    <row r="544" spans="21:28" hidden="1" x14ac:dyDescent="0.2">
      <c r="U544" s="49"/>
      <c r="V544" s="49"/>
      <c r="W544" s="45"/>
      <c r="X544" s="36"/>
      <c r="AB544" s="45"/>
    </row>
    <row r="545" spans="21:28" hidden="1" x14ac:dyDescent="0.2">
      <c r="U545" s="49"/>
      <c r="V545" s="49"/>
      <c r="W545" s="45"/>
      <c r="X545" s="36"/>
      <c r="AB545" s="45"/>
    </row>
    <row r="546" spans="21:28" hidden="1" x14ac:dyDescent="0.2">
      <c r="U546" s="49"/>
      <c r="V546" s="49"/>
      <c r="W546" s="45"/>
      <c r="X546" s="36"/>
      <c r="AB546" s="45"/>
    </row>
    <row r="547" spans="21:28" hidden="1" x14ac:dyDescent="0.2">
      <c r="U547" s="49"/>
      <c r="V547" s="49"/>
      <c r="W547" s="45"/>
      <c r="X547" s="36"/>
      <c r="AB547" s="45"/>
    </row>
    <row r="548" spans="21:28" hidden="1" x14ac:dyDescent="0.2">
      <c r="U548" s="49"/>
      <c r="V548" s="49"/>
      <c r="W548" s="45"/>
      <c r="X548" s="36"/>
      <c r="AB548" s="45"/>
    </row>
    <row r="549" spans="21:28" hidden="1" x14ac:dyDescent="0.2">
      <c r="U549" s="49"/>
      <c r="V549" s="49"/>
      <c r="W549" s="45"/>
      <c r="X549" s="36"/>
      <c r="AB549" s="45"/>
    </row>
    <row r="550" spans="21:28" hidden="1" x14ac:dyDescent="0.2">
      <c r="U550" s="49"/>
      <c r="V550" s="49"/>
      <c r="W550" s="45"/>
      <c r="X550" s="36"/>
      <c r="AB550" s="45"/>
    </row>
    <row r="551" spans="21:28" hidden="1" x14ac:dyDescent="0.2">
      <c r="U551" s="49"/>
      <c r="V551" s="49"/>
      <c r="W551" s="45"/>
      <c r="X551" s="36"/>
      <c r="AB551" s="45"/>
    </row>
    <row r="552" spans="21:28" hidden="1" x14ac:dyDescent="0.2">
      <c r="U552" s="49"/>
      <c r="V552" s="49"/>
      <c r="W552" s="45"/>
      <c r="X552" s="36"/>
      <c r="AB552" s="45"/>
    </row>
    <row r="553" spans="21:28" hidden="1" x14ac:dyDescent="0.2">
      <c r="U553" s="49"/>
      <c r="V553" s="49"/>
      <c r="W553" s="45"/>
      <c r="X553" s="36"/>
      <c r="AB553" s="45"/>
    </row>
    <row r="554" spans="21:28" hidden="1" x14ac:dyDescent="0.2">
      <c r="U554" s="49"/>
      <c r="V554" s="49"/>
      <c r="W554" s="45"/>
      <c r="X554" s="36"/>
      <c r="AB554" s="45"/>
    </row>
    <row r="555" spans="21:28" hidden="1" x14ac:dyDescent="0.2">
      <c r="U555" s="49"/>
      <c r="V555" s="49"/>
      <c r="W555" s="45"/>
      <c r="X555" s="36"/>
      <c r="AB555" s="45"/>
    </row>
    <row r="556" spans="21:28" hidden="1" x14ac:dyDescent="0.2">
      <c r="U556" s="49"/>
      <c r="V556" s="49"/>
      <c r="W556" s="45"/>
      <c r="X556" s="36"/>
      <c r="AB556" s="45"/>
    </row>
    <row r="557" spans="21:28" hidden="1" x14ac:dyDescent="0.2">
      <c r="U557" s="49"/>
      <c r="V557" s="49"/>
      <c r="W557" s="45"/>
      <c r="X557" s="36"/>
      <c r="AB557" s="45"/>
    </row>
    <row r="558" spans="21:28" hidden="1" x14ac:dyDescent="0.2">
      <c r="U558" s="49"/>
      <c r="V558" s="49"/>
      <c r="W558" s="45"/>
      <c r="X558" s="36"/>
      <c r="AB558" s="45"/>
    </row>
    <row r="559" spans="21:28" hidden="1" x14ac:dyDescent="0.2">
      <c r="U559" s="49"/>
      <c r="V559" s="49"/>
      <c r="W559" s="45"/>
      <c r="X559" s="36"/>
      <c r="AB559" s="45"/>
    </row>
    <row r="560" spans="21:28" hidden="1" x14ac:dyDescent="0.2">
      <c r="U560" s="49"/>
      <c r="V560" s="49"/>
      <c r="W560" s="45"/>
      <c r="X560" s="36"/>
      <c r="AB560" s="45"/>
    </row>
    <row r="561" spans="21:28" hidden="1" x14ac:dyDescent="0.2">
      <c r="U561" s="49"/>
      <c r="V561" s="49"/>
      <c r="W561" s="45"/>
      <c r="X561" s="36"/>
      <c r="AB561" s="45"/>
    </row>
    <row r="562" spans="21:28" hidden="1" x14ac:dyDescent="0.2">
      <c r="U562" s="49"/>
      <c r="V562" s="49"/>
      <c r="W562" s="45"/>
      <c r="X562" s="36"/>
      <c r="AB562" s="45"/>
    </row>
    <row r="563" spans="21:28" hidden="1" x14ac:dyDescent="0.2">
      <c r="U563" s="49"/>
      <c r="V563" s="49"/>
      <c r="W563" s="45"/>
      <c r="X563" s="36"/>
      <c r="AB563" s="45"/>
    </row>
    <row r="564" spans="21:28" hidden="1" x14ac:dyDescent="0.2">
      <c r="U564" s="49"/>
      <c r="V564" s="49"/>
      <c r="W564" s="45"/>
      <c r="X564" s="36"/>
      <c r="AB564" s="45"/>
    </row>
    <row r="565" spans="21:28" hidden="1" x14ac:dyDescent="0.2">
      <c r="U565" s="49"/>
      <c r="V565" s="49"/>
      <c r="W565" s="45"/>
      <c r="X565" s="36"/>
      <c r="AB565" s="45"/>
    </row>
    <row r="566" spans="21:28" hidden="1" x14ac:dyDescent="0.2">
      <c r="U566" s="49"/>
      <c r="V566" s="49"/>
      <c r="W566" s="45"/>
      <c r="X566" s="36"/>
      <c r="AB566" s="45"/>
    </row>
    <row r="567" spans="21:28" hidden="1" x14ac:dyDescent="0.2">
      <c r="U567" s="49"/>
      <c r="V567" s="49"/>
      <c r="W567" s="45"/>
      <c r="X567" s="36"/>
      <c r="AB567" s="45"/>
    </row>
    <row r="568" spans="21:28" hidden="1" x14ac:dyDescent="0.2">
      <c r="U568" s="49"/>
      <c r="V568" s="49"/>
      <c r="W568" s="45"/>
      <c r="X568" s="36"/>
      <c r="AB568" s="45"/>
    </row>
    <row r="569" spans="21:28" hidden="1" x14ac:dyDescent="0.2">
      <c r="U569" s="49"/>
      <c r="V569" s="49"/>
      <c r="W569" s="45"/>
      <c r="X569" s="36"/>
      <c r="AB569" s="45"/>
    </row>
    <row r="570" spans="21:28" hidden="1" x14ac:dyDescent="0.2">
      <c r="U570" s="49"/>
      <c r="V570" s="49"/>
      <c r="W570" s="45"/>
      <c r="X570" s="36"/>
      <c r="AB570" s="45"/>
    </row>
    <row r="571" spans="21:28" hidden="1" x14ac:dyDescent="0.2">
      <c r="U571" s="49"/>
      <c r="V571" s="49"/>
      <c r="W571" s="45"/>
      <c r="X571" s="36"/>
      <c r="AB571" s="45"/>
    </row>
    <row r="572" spans="21:28" hidden="1" x14ac:dyDescent="0.2">
      <c r="U572" s="49"/>
      <c r="V572" s="49"/>
      <c r="W572" s="45"/>
      <c r="X572" s="36"/>
      <c r="AB572" s="45"/>
    </row>
    <row r="573" spans="21:28" hidden="1" x14ac:dyDescent="0.2">
      <c r="U573" s="49"/>
      <c r="V573" s="49"/>
      <c r="W573" s="45"/>
      <c r="X573" s="36"/>
      <c r="AB573" s="45"/>
    </row>
    <row r="574" spans="21:28" hidden="1" x14ac:dyDescent="0.2">
      <c r="U574" s="49"/>
      <c r="V574" s="49"/>
      <c r="W574" s="45"/>
      <c r="X574" s="36"/>
      <c r="AB574" s="45"/>
    </row>
    <row r="575" spans="21:28" hidden="1" x14ac:dyDescent="0.2">
      <c r="U575" s="49"/>
      <c r="V575" s="49"/>
      <c r="W575" s="45"/>
      <c r="X575" s="36"/>
      <c r="AB575" s="45"/>
    </row>
    <row r="576" spans="21:28" hidden="1" x14ac:dyDescent="0.2">
      <c r="U576" s="49"/>
      <c r="V576" s="49"/>
      <c r="W576" s="45"/>
      <c r="X576" s="36"/>
      <c r="AB576" s="45"/>
    </row>
    <row r="577" spans="21:28" hidden="1" x14ac:dyDescent="0.2">
      <c r="U577" s="49"/>
      <c r="V577" s="49"/>
      <c r="W577" s="45"/>
      <c r="X577" s="36"/>
      <c r="AB577" s="45"/>
    </row>
    <row r="578" spans="21:28" hidden="1" x14ac:dyDescent="0.2">
      <c r="U578" s="49"/>
      <c r="V578" s="49"/>
      <c r="W578" s="45"/>
      <c r="X578" s="36"/>
      <c r="AB578" s="45"/>
    </row>
    <row r="579" spans="21:28" hidden="1" x14ac:dyDescent="0.2">
      <c r="U579" s="49"/>
      <c r="V579" s="49"/>
      <c r="W579" s="45"/>
      <c r="X579" s="36"/>
      <c r="AB579" s="45"/>
    </row>
    <row r="580" spans="21:28" hidden="1" x14ac:dyDescent="0.2">
      <c r="U580" s="49"/>
      <c r="V580" s="49"/>
      <c r="W580" s="45"/>
      <c r="X580" s="36"/>
      <c r="AB580" s="45"/>
    </row>
    <row r="581" spans="21:28" hidden="1" x14ac:dyDescent="0.2">
      <c r="U581" s="49"/>
      <c r="V581" s="49"/>
      <c r="W581" s="45"/>
      <c r="X581" s="36"/>
      <c r="AB581" s="45"/>
    </row>
    <row r="582" spans="21:28" hidden="1" x14ac:dyDescent="0.2">
      <c r="U582" s="49"/>
      <c r="V582" s="49"/>
      <c r="W582" s="45"/>
      <c r="X582" s="36"/>
      <c r="AB582" s="45"/>
    </row>
    <row r="583" spans="21:28" hidden="1" x14ac:dyDescent="0.2">
      <c r="U583" s="49"/>
      <c r="V583" s="49"/>
      <c r="W583" s="45"/>
      <c r="X583" s="36"/>
      <c r="AB583" s="45"/>
    </row>
    <row r="584" spans="21:28" hidden="1" x14ac:dyDescent="0.2">
      <c r="U584" s="49"/>
      <c r="V584" s="49"/>
      <c r="W584" s="45"/>
      <c r="X584" s="36"/>
      <c r="AB584" s="45"/>
    </row>
    <row r="585" spans="21:28" hidden="1" x14ac:dyDescent="0.2">
      <c r="U585" s="49"/>
      <c r="V585" s="49"/>
      <c r="W585" s="45"/>
      <c r="X585" s="36"/>
      <c r="AB585" s="45"/>
    </row>
    <row r="586" spans="21:28" hidden="1" x14ac:dyDescent="0.2">
      <c r="U586" s="49"/>
      <c r="V586" s="49"/>
      <c r="W586" s="45"/>
      <c r="X586" s="36"/>
      <c r="AB586" s="45"/>
    </row>
    <row r="587" spans="21:28" hidden="1" x14ac:dyDescent="0.2">
      <c r="U587" s="49"/>
      <c r="V587" s="49"/>
      <c r="W587" s="45"/>
      <c r="X587" s="36"/>
      <c r="AB587" s="45"/>
    </row>
    <row r="588" spans="21:28" hidden="1" x14ac:dyDescent="0.2">
      <c r="U588" s="49"/>
      <c r="V588" s="49"/>
      <c r="W588" s="45"/>
      <c r="X588" s="36"/>
      <c r="AB588" s="45"/>
    </row>
    <row r="589" spans="21:28" hidden="1" x14ac:dyDescent="0.2">
      <c r="U589" s="49"/>
      <c r="V589" s="49"/>
      <c r="W589" s="45"/>
      <c r="X589" s="36"/>
      <c r="AB589" s="45"/>
    </row>
    <row r="590" spans="21:28" hidden="1" x14ac:dyDescent="0.2">
      <c r="U590" s="49"/>
      <c r="V590" s="49"/>
      <c r="W590" s="45"/>
      <c r="X590" s="36"/>
      <c r="AB590" s="45"/>
    </row>
    <row r="591" spans="21:28" hidden="1" x14ac:dyDescent="0.2">
      <c r="U591" s="49"/>
      <c r="V591" s="49"/>
      <c r="W591" s="45"/>
      <c r="X591" s="36"/>
      <c r="AB591" s="45"/>
    </row>
    <row r="592" spans="21:28" hidden="1" x14ac:dyDescent="0.2">
      <c r="U592" s="49"/>
      <c r="V592" s="49"/>
      <c r="W592" s="45"/>
      <c r="X592" s="36"/>
      <c r="AB592" s="45"/>
    </row>
    <row r="593" spans="21:28" hidden="1" x14ac:dyDescent="0.2">
      <c r="U593" s="49"/>
      <c r="V593" s="49"/>
      <c r="W593" s="45"/>
      <c r="X593" s="36"/>
      <c r="AB593" s="45"/>
    </row>
    <row r="594" spans="21:28" hidden="1" x14ac:dyDescent="0.2">
      <c r="U594" s="49"/>
      <c r="V594" s="49"/>
      <c r="W594" s="45"/>
      <c r="X594" s="36"/>
      <c r="AB594" s="45"/>
    </row>
    <row r="595" spans="21:28" hidden="1" x14ac:dyDescent="0.2">
      <c r="U595" s="49"/>
      <c r="V595" s="49"/>
      <c r="W595" s="45"/>
      <c r="X595" s="36"/>
      <c r="AB595" s="45"/>
    </row>
    <row r="596" spans="21:28" hidden="1" x14ac:dyDescent="0.2">
      <c r="U596" s="49"/>
      <c r="V596" s="49"/>
      <c r="W596" s="45"/>
      <c r="X596" s="36"/>
      <c r="AB596" s="45"/>
    </row>
    <row r="597" spans="21:28" hidden="1" x14ac:dyDescent="0.2">
      <c r="U597" s="49"/>
      <c r="V597" s="49"/>
      <c r="W597" s="45"/>
      <c r="X597" s="36"/>
      <c r="AB597" s="45"/>
    </row>
    <row r="598" spans="21:28" hidden="1" x14ac:dyDescent="0.2">
      <c r="U598" s="49"/>
      <c r="V598" s="49"/>
      <c r="W598" s="45"/>
      <c r="X598" s="36"/>
      <c r="AB598" s="45"/>
    </row>
    <row r="599" spans="21:28" hidden="1" x14ac:dyDescent="0.2">
      <c r="U599" s="49"/>
      <c r="V599" s="49"/>
      <c r="W599" s="45"/>
      <c r="X599" s="36"/>
      <c r="AB599" s="45"/>
    </row>
    <row r="600" spans="21:28" hidden="1" x14ac:dyDescent="0.2">
      <c r="U600" s="49"/>
      <c r="V600" s="49"/>
      <c r="W600" s="45"/>
      <c r="X600" s="36"/>
      <c r="AB600" s="45"/>
    </row>
    <row r="601" spans="21:28" hidden="1" x14ac:dyDescent="0.2">
      <c r="U601" s="49"/>
      <c r="V601" s="49"/>
      <c r="W601" s="45"/>
      <c r="X601" s="36"/>
      <c r="AB601" s="45"/>
    </row>
    <row r="602" spans="21:28" hidden="1" x14ac:dyDescent="0.2">
      <c r="U602" s="49"/>
      <c r="V602" s="49"/>
      <c r="W602" s="45"/>
      <c r="X602" s="36"/>
      <c r="AB602" s="45"/>
    </row>
    <row r="603" spans="21:28" hidden="1" x14ac:dyDescent="0.2">
      <c r="U603" s="49"/>
      <c r="V603" s="49"/>
      <c r="W603" s="45"/>
      <c r="X603" s="36"/>
      <c r="AB603" s="45"/>
    </row>
    <row r="604" spans="21:28" hidden="1" x14ac:dyDescent="0.2">
      <c r="U604" s="49"/>
      <c r="V604" s="49"/>
      <c r="W604" s="45"/>
      <c r="X604" s="36"/>
      <c r="AB604" s="45"/>
    </row>
    <row r="605" spans="21:28" hidden="1" x14ac:dyDescent="0.2">
      <c r="U605" s="49"/>
      <c r="V605" s="49"/>
      <c r="W605" s="45"/>
      <c r="X605" s="36"/>
      <c r="AB605" s="45"/>
    </row>
    <row r="606" spans="21:28" hidden="1" x14ac:dyDescent="0.2">
      <c r="U606" s="49"/>
      <c r="V606" s="49"/>
      <c r="W606" s="45"/>
      <c r="X606" s="36"/>
      <c r="AB606" s="45"/>
    </row>
    <row r="607" spans="21:28" hidden="1" x14ac:dyDescent="0.2">
      <c r="U607" s="49"/>
      <c r="V607" s="49"/>
      <c r="W607" s="45"/>
      <c r="X607" s="36"/>
      <c r="AB607" s="45"/>
    </row>
    <row r="608" spans="21:28" hidden="1" x14ac:dyDescent="0.2">
      <c r="U608" s="49"/>
      <c r="V608" s="49"/>
      <c r="W608" s="45"/>
      <c r="X608" s="36"/>
      <c r="AB608" s="45"/>
    </row>
    <row r="609" spans="21:28" hidden="1" x14ac:dyDescent="0.2">
      <c r="U609" s="49"/>
      <c r="V609" s="49"/>
      <c r="W609" s="45"/>
      <c r="X609" s="36"/>
      <c r="AB609" s="45"/>
    </row>
    <row r="610" spans="21:28" hidden="1" x14ac:dyDescent="0.2">
      <c r="U610" s="49"/>
      <c r="V610" s="49"/>
      <c r="W610" s="45"/>
      <c r="X610" s="36"/>
      <c r="AB610" s="45"/>
    </row>
    <row r="611" spans="21:28" hidden="1" x14ac:dyDescent="0.2">
      <c r="U611" s="49"/>
      <c r="V611" s="49"/>
      <c r="W611" s="45"/>
      <c r="X611" s="36"/>
      <c r="AB611" s="45"/>
    </row>
    <row r="612" spans="21:28" hidden="1" x14ac:dyDescent="0.2">
      <c r="U612" s="49"/>
      <c r="V612" s="49"/>
      <c r="W612" s="45"/>
      <c r="X612" s="36"/>
      <c r="AB612" s="45"/>
    </row>
    <row r="613" spans="21:28" hidden="1" x14ac:dyDescent="0.2">
      <c r="U613" s="49"/>
      <c r="V613" s="49"/>
      <c r="W613" s="45"/>
      <c r="X613" s="36"/>
      <c r="AB613" s="45"/>
    </row>
    <row r="614" spans="21:28" hidden="1" x14ac:dyDescent="0.2">
      <c r="U614" s="49"/>
      <c r="V614" s="49"/>
      <c r="W614" s="45"/>
      <c r="X614" s="36"/>
      <c r="AB614" s="45"/>
    </row>
    <row r="615" spans="21:28" hidden="1" x14ac:dyDescent="0.2">
      <c r="U615" s="49"/>
      <c r="V615" s="49"/>
      <c r="W615" s="45"/>
      <c r="X615" s="36"/>
      <c r="AB615" s="45"/>
    </row>
    <row r="616" spans="21:28" hidden="1" x14ac:dyDescent="0.2">
      <c r="U616" s="49"/>
      <c r="V616" s="49"/>
      <c r="W616" s="45"/>
      <c r="X616" s="36"/>
      <c r="AB616" s="45"/>
    </row>
    <row r="617" spans="21:28" hidden="1" x14ac:dyDescent="0.2">
      <c r="U617" s="49"/>
      <c r="V617" s="49"/>
      <c r="W617" s="45"/>
      <c r="X617" s="36"/>
      <c r="AB617" s="45"/>
    </row>
    <row r="618" spans="21:28" hidden="1" x14ac:dyDescent="0.2">
      <c r="U618" s="49"/>
      <c r="V618" s="49"/>
      <c r="W618" s="45"/>
      <c r="X618" s="36"/>
      <c r="AB618" s="45"/>
    </row>
    <row r="619" spans="21:28" hidden="1" x14ac:dyDescent="0.2">
      <c r="U619" s="49"/>
      <c r="V619" s="49"/>
      <c r="W619" s="45"/>
      <c r="X619" s="36"/>
      <c r="AB619" s="45"/>
    </row>
    <row r="620" spans="21:28" hidden="1" x14ac:dyDescent="0.2">
      <c r="U620" s="49"/>
      <c r="V620" s="49"/>
      <c r="W620" s="45"/>
      <c r="X620" s="36"/>
      <c r="AB620" s="45"/>
    </row>
    <row r="621" spans="21:28" hidden="1" x14ac:dyDescent="0.2">
      <c r="U621" s="49"/>
      <c r="V621" s="49"/>
      <c r="W621" s="45"/>
      <c r="X621" s="36"/>
      <c r="AB621" s="45"/>
    </row>
    <row r="622" spans="21:28" hidden="1" x14ac:dyDescent="0.2">
      <c r="U622" s="49"/>
      <c r="V622" s="49"/>
      <c r="W622" s="45"/>
      <c r="X622" s="36"/>
      <c r="AB622" s="45"/>
    </row>
    <row r="623" spans="21:28" hidden="1" x14ac:dyDescent="0.2">
      <c r="U623" s="49"/>
      <c r="V623" s="49"/>
      <c r="W623" s="45"/>
      <c r="X623" s="36"/>
      <c r="AB623" s="45"/>
    </row>
    <row r="624" spans="21:28" hidden="1" x14ac:dyDescent="0.2">
      <c r="U624" s="49"/>
      <c r="V624" s="49"/>
      <c r="W624" s="45"/>
      <c r="X624" s="36"/>
      <c r="AB624" s="45"/>
    </row>
    <row r="625" spans="21:28" hidden="1" x14ac:dyDescent="0.2">
      <c r="U625" s="49"/>
      <c r="V625" s="49"/>
      <c r="W625" s="45"/>
      <c r="X625" s="36"/>
      <c r="AB625" s="45"/>
    </row>
    <row r="626" spans="21:28" hidden="1" x14ac:dyDescent="0.2">
      <c r="U626" s="49"/>
      <c r="V626" s="49"/>
      <c r="W626" s="45"/>
      <c r="X626" s="36"/>
      <c r="AB626" s="45"/>
    </row>
    <row r="627" spans="21:28" hidden="1" x14ac:dyDescent="0.2">
      <c r="U627" s="49"/>
      <c r="V627" s="49"/>
      <c r="W627" s="45"/>
      <c r="X627" s="36"/>
      <c r="AB627" s="45"/>
    </row>
    <row r="628" spans="21:28" hidden="1" x14ac:dyDescent="0.2">
      <c r="U628" s="49"/>
      <c r="V628" s="49"/>
      <c r="W628" s="45"/>
      <c r="X628" s="36"/>
      <c r="AB628" s="45"/>
    </row>
    <row r="629" spans="21:28" hidden="1" x14ac:dyDescent="0.2">
      <c r="U629" s="49"/>
      <c r="V629" s="49"/>
      <c r="W629" s="45"/>
      <c r="X629" s="36"/>
      <c r="AB629" s="45"/>
    </row>
    <row r="630" spans="21:28" hidden="1" x14ac:dyDescent="0.2">
      <c r="U630" s="49"/>
      <c r="V630" s="49"/>
      <c r="W630" s="45"/>
      <c r="X630" s="36"/>
      <c r="AB630" s="45"/>
    </row>
    <row r="631" spans="21:28" hidden="1" x14ac:dyDescent="0.2">
      <c r="U631" s="49"/>
      <c r="V631" s="49"/>
      <c r="W631" s="45"/>
      <c r="X631" s="36"/>
      <c r="AB631" s="45"/>
    </row>
    <row r="632" spans="21:28" hidden="1" x14ac:dyDescent="0.2">
      <c r="U632" s="49"/>
      <c r="V632" s="49"/>
      <c r="W632" s="45"/>
      <c r="X632" s="36"/>
      <c r="AB632" s="45"/>
    </row>
    <row r="633" spans="21:28" hidden="1" x14ac:dyDescent="0.2">
      <c r="U633" s="49"/>
      <c r="V633" s="49"/>
      <c r="W633" s="45"/>
      <c r="X633" s="36"/>
      <c r="AB633" s="45"/>
    </row>
    <row r="634" spans="21:28" hidden="1" x14ac:dyDescent="0.2">
      <c r="U634" s="49"/>
      <c r="V634" s="49"/>
      <c r="W634" s="45"/>
      <c r="X634" s="36"/>
      <c r="AB634" s="45"/>
    </row>
    <row r="635" spans="21:28" hidden="1" x14ac:dyDescent="0.2">
      <c r="U635" s="49"/>
      <c r="V635" s="49"/>
      <c r="W635" s="45"/>
      <c r="X635" s="36"/>
      <c r="AB635" s="45"/>
    </row>
    <row r="636" spans="21:28" hidden="1" x14ac:dyDescent="0.2">
      <c r="U636" s="49"/>
      <c r="V636" s="49"/>
      <c r="W636" s="45"/>
      <c r="X636" s="36"/>
      <c r="AB636" s="45"/>
    </row>
    <row r="637" spans="21:28" hidden="1" x14ac:dyDescent="0.2">
      <c r="U637" s="49"/>
      <c r="V637" s="49"/>
      <c r="W637" s="45"/>
      <c r="X637" s="36"/>
      <c r="AB637" s="45"/>
    </row>
    <row r="638" spans="21:28" hidden="1" x14ac:dyDescent="0.2">
      <c r="U638" s="49"/>
      <c r="V638" s="49"/>
      <c r="W638" s="45"/>
      <c r="X638" s="36"/>
      <c r="AB638" s="45"/>
    </row>
    <row r="639" spans="21:28" hidden="1" x14ac:dyDescent="0.2">
      <c r="U639" s="49"/>
      <c r="V639" s="49"/>
      <c r="W639" s="45"/>
      <c r="X639" s="36"/>
      <c r="AB639" s="45"/>
    </row>
    <row r="640" spans="21:28" hidden="1" x14ac:dyDescent="0.2">
      <c r="U640" s="49"/>
      <c r="V640" s="49"/>
      <c r="W640" s="45"/>
      <c r="X640" s="36"/>
      <c r="AB640" s="45"/>
    </row>
    <row r="641" spans="21:28" hidden="1" x14ac:dyDescent="0.2">
      <c r="U641" s="49"/>
      <c r="V641" s="49"/>
      <c r="W641" s="45"/>
      <c r="X641" s="36"/>
      <c r="AB641" s="45"/>
    </row>
    <row r="642" spans="21:28" hidden="1" x14ac:dyDescent="0.2">
      <c r="U642" s="49"/>
      <c r="V642" s="49"/>
      <c r="W642" s="45"/>
      <c r="X642" s="36"/>
      <c r="AB642" s="45"/>
    </row>
    <row r="643" spans="21:28" hidden="1" x14ac:dyDescent="0.2">
      <c r="U643" s="49"/>
      <c r="V643" s="49"/>
      <c r="W643" s="45"/>
      <c r="X643" s="36"/>
      <c r="AB643" s="45"/>
    </row>
    <row r="644" spans="21:28" hidden="1" x14ac:dyDescent="0.2">
      <c r="U644" s="49"/>
      <c r="V644" s="49"/>
      <c r="W644" s="45"/>
      <c r="X644" s="36"/>
      <c r="AB644" s="45"/>
    </row>
    <row r="645" spans="21:28" hidden="1" x14ac:dyDescent="0.2">
      <c r="U645" s="49"/>
      <c r="V645" s="49"/>
      <c r="W645" s="45"/>
      <c r="X645" s="36"/>
      <c r="AB645" s="45"/>
    </row>
    <row r="646" spans="21:28" hidden="1" x14ac:dyDescent="0.2">
      <c r="U646" s="49"/>
      <c r="V646" s="49"/>
      <c r="W646" s="45"/>
      <c r="X646" s="36"/>
      <c r="AB646" s="45"/>
    </row>
    <row r="647" spans="21:28" hidden="1" x14ac:dyDescent="0.2">
      <c r="U647" s="49"/>
      <c r="V647" s="49"/>
      <c r="W647" s="45"/>
      <c r="X647" s="36"/>
      <c r="AB647" s="45"/>
    </row>
    <row r="648" spans="21:28" hidden="1" x14ac:dyDescent="0.2">
      <c r="U648" s="49"/>
      <c r="V648" s="49"/>
      <c r="W648" s="45"/>
      <c r="X648" s="36"/>
      <c r="AB648" s="45"/>
    </row>
    <row r="649" spans="21:28" hidden="1" x14ac:dyDescent="0.2">
      <c r="U649" s="49"/>
      <c r="V649" s="49"/>
      <c r="W649" s="45"/>
      <c r="X649" s="36"/>
      <c r="AB649" s="45"/>
    </row>
    <row r="650" spans="21:28" hidden="1" x14ac:dyDescent="0.2">
      <c r="U650" s="49"/>
      <c r="V650" s="49"/>
      <c r="W650" s="45"/>
      <c r="X650" s="36"/>
      <c r="AB650" s="45"/>
    </row>
    <row r="651" spans="21:28" hidden="1" x14ac:dyDescent="0.2">
      <c r="U651" s="49"/>
      <c r="V651" s="49"/>
      <c r="W651" s="45"/>
      <c r="X651" s="36"/>
      <c r="AB651" s="45"/>
    </row>
    <row r="652" spans="21:28" hidden="1" x14ac:dyDescent="0.2">
      <c r="U652" s="49"/>
      <c r="V652" s="49"/>
      <c r="W652" s="45"/>
      <c r="X652" s="36"/>
      <c r="AB652" s="45"/>
    </row>
    <row r="653" spans="21:28" hidden="1" x14ac:dyDescent="0.2">
      <c r="U653" s="49"/>
      <c r="V653" s="49"/>
      <c r="W653" s="45"/>
      <c r="X653" s="36"/>
      <c r="AB653" s="45"/>
    </row>
    <row r="654" spans="21:28" hidden="1" x14ac:dyDescent="0.2">
      <c r="U654" s="49"/>
      <c r="V654" s="49"/>
      <c r="W654" s="45"/>
      <c r="X654" s="36"/>
      <c r="AB654" s="45"/>
    </row>
    <row r="655" spans="21:28" hidden="1" x14ac:dyDescent="0.2">
      <c r="U655" s="49"/>
      <c r="V655" s="49"/>
      <c r="W655" s="45"/>
      <c r="X655" s="36"/>
      <c r="AB655" s="45"/>
    </row>
    <row r="656" spans="21:28" hidden="1" x14ac:dyDescent="0.2">
      <c r="U656" s="49"/>
      <c r="V656" s="49"/>
      <c r="W656" s="45"/>
      <c r="X656" s="36"/>
      <c r="AB656" s="45"/>
    </row>
    <row r="657" spans="21:28" hidden="1" x14ac:dyDescent="0.2">
      <c r="U657" s="49"/>
      <c r="V657" s="49"/>
      <c r="W657" s="45"/>
      <c r="X657" s="36"/>
      <c r="AB657" s="45"/>
    </row>
    <row r="658" spans="21:28" hidden="1" x14ac:dyDescent="0.2">
      <c r="U658" s="49"/>
      <c r="V658" s="49"/>
      <c r="W658" s="45"/>
      <c r="X658" s="36"/>
      <c r="AB658" s="45"/>
    </row>
    <row r="659" spans="21:28" hidden="1" x14ac:dyDescent="0.2">
      <c r="U659" s="49"/>
      <c r="V659" s="49"/>
      <c r="W659" s="45"/>
      <c r="X659" s="36"/>
      <c r="AB659" s="45"/>
    </row>
    <row r="660" spans="21:28" hidden="1" x14ac:dyDescent="0.2">
      <c r="U660" s="49"/>
      <c r="V660" s="49"/>
      <c r="W660" s="45"/>
      <c r="X660" s="36"/>
      <c r="AB660" s="45"/>
    </row>
    <row r="661" spans="21:28" hidden="1" x14ac:dyDescent="0.2">
      <c r="U661" s="49"/>
      <c r="V661" s="49"/>
      <c r="W661" s="45"/>
      <c r="X661" s="36"/>
      <c r="AB661" s="45"/>
    </row>
    <row r="662" spans="21:28" hidden="1" x14ac:dyDescent="0.2">
      <c r="U662" s="49"/>
      <c r="V662" s="49"/>
      <c r="W662" s="45"/>
      <c r="X662" s="36"/>
      <c r="AB662" s="45"/>
    </row>
    <row r="663" spans="21:28" hidden="1" x14ac:dyDescent="0.2">
      <c r="U663" s="49"/>
      <c r="V663" s="49"/>
      <c r="W663" s="45"/>
      <c r="X663" s="36"/>
      <c r="AB663" s="45"/>
    </row>
    <row r="664" spans="21:28" hidden="1" x14ac:dyDescent="0.2">
      <c r="U664" s="49"/>
      <c r="V664" s="49"/>
      <c r="W664" s="45"/>
      <c r="X664" s="36"/>
      <c r="AB664" s="45"/>
    </row>
    <row r="665" spans="21:28" hidden="1" x14ac:dyDescent="0.2">
      <c r="U665" s="49"/>
      <c r="V665" s="49"/>
      <c r="W665" s="45"/>
      <c r="X665" s="36"/>
      <c r="AB665" s="45"/>
    </row>
    <row r="666" spans="21:28" hidden="1" x14ac:dyDescent="0.2">
      <c r="U666" s="49"/>
      <c r="V666" s="49"/>
      <c r="W666" s="45"/>
      <c r="X666" s="36"/>
      <c r="AB666" s="45"/>
    </row>
    <row r="667" spans="21:28" hidden="1" x14ac:dyDescent="0.2">
      <c r="U667" s="49"/>
      <c r="V667" s="49"/>
      <c r="W667" s="45"/>
      <c r="X667" s="36"/>
      <c r="AB667" s="45"/>
    </row>
    <row r="668" spans="21:28" hidden="1" x14ac:dyDescent="0.2">
      <c r="U668" s="49"/>
      <c r="V668" s="49"/>
      <c r="W668" s="45"/>
      <c r="X668" s="36"/>
      <c r="AB668" s="45"/>
    </row>
    <row r="669" spans="21:28" hidden="1" x14ac:dyDescent="0.2">
      <c r="U669" s="49"/>
      <c r="V669" s="49"/>
      <c r="W669" s="45"/>
      <c r="X669" s="36"/>
      <c r="AB669" s="45"/>
    </row>
    <row r="670" spans="21:28" hidden="1" x14ac:dyDescent="0.2">
      <c r="U670" s="49"/>
      <c r="V670" s="49"/>
      <c r="W670" s="45"/>
      <c r="X670" s="36"/>
      <c r="AB670" s="45"/>
    </row>
    <row r="671" spans="21:28" hidden="1" x14ac:dyDescent="0.2">
      <c r="U671" s="49"/>
      <c r="V671" s="49"/>
      <c r="W671" s="45"/>
      <c r="X671" s="36"/>
      <c r="AB671" s="45"/>
    </row>
    <row r="672" spans="21:28" hidden="1" x14ac:dyDescent="0.2">
      <c r="U672" s="49"/>
      <c r="V672" s="49"/>
      <c r="W672" s="45"/>
      <c r="X672" s="36"/>
      <c r="AB672" s="45"/>
    </row>
    <row r="673" spans="21:28" hidden="1" x14ac:dyDescent="0.2">
      <c r="U673" s="49"/>
      <c r="V673" s="49"/>
      <c r="W673" s="45"/>
      <c r="X673" s="36"/>
      <c r="AB673" s="45"/>
    </row>
    <row r="674" spans="21:28" hidden="1" x14ac:dyDescent="0.2">
      <c r="U674" s="49"/>
      <c r="V674" s="49"/>
      <c r="W674" s="45"/>
      <c r="X674" s="36"/>
      <c r="AB674" s="45"/>
    </row>
    <row r="675" spans="21:28" hidden="1" x14ac:dyDescent="0.2">
      <c r="U675" s="49"/>
      <c r="V675" s="49"/>
      <c r="W675" s="45"/>
      <c r="X675" s="36"/>
      <c r="AB675" s="45"/>
    </row>
    <row r="676" spans="21:28" hidden="1" x14ac:dyDescent="0.2">
      <c r="U676" s="49"/>
      <c r="V676" s="49"/>
      <c r="W676" s="45"/>
      <c r="X676" s="36"/>
      <c r="AB676" s="45"/>
    </row>
    <row r="677" spans="21:28" hidden="1" x14ac:dyDescent="0.2">
      <c r="U677" s="49"/>
      <c r="V677" s="49"/>
      <c r="W677" s="45"/>
      <c r="X677" s="36"/>
      <c r="AB677" s="45"/>
    </row>
    <row r="678" spans="21:28" hidden="1" x14ac:dyDescent="0.2">
      <c r="U678" s="49"/>
      <c r="V678" s="49"/>
      <c r="W678" s="45"/>
      <c r="X678" s="36"/>
      <c r="AB678" s="45"/>
    </row>
    <row r="679" spans="21:28" hidden="1" x14ac:dyDescent="0.2">
      <c r="U679" s="49"/>
      <c r="V679" s="49"/>
      <c r="W679" s="45"/>
      <c r="X679" s="36"/>
      <c r="AB679" s="45"/>
    </row>
    <row r="680" spans="21:28" hidden="1" x14ac:dyDescent="0.2">
      <c r="U680" s="49"/>
      <c r="V680" s="49"/>
      <c r="W680" s="45"/>
      <c r="X680" s="36"/>
      <c r="AB680" s="45"/>
    </row>
    <row r="681" spans="21:28" hidden="1" x14ac:dyDescent="0.2">
      <c r="U681" s="49"/>
      <c r="V681" s="49"/>
      <c r="W681" s="45"/>
      <c r="X681" s="36"/>
      <c r="AB681" s="45"/>
    </row>
    <row r="682" spans="21:28" hidden="1" x14ac:dyDescent="0.2">
      <c r="U682" s="49"/>
      <c r="V682" s="49"/>
      <c r="W682" s="45"/>
      <c r="X682" s="36"/>
      <c r="AB682" s="45"/>
    </row>
    <row r="683" spans="21:28" hidden="1" x14ac:dyDescent="0.2">
      <c r="U683" s="49"/>
      <c r="V683" s="49"/>
      <c r="W683" s="45"/>
      <c r="X683" s="36"/>
      <c r="AB683" s="45"/>
    </row>
    <row r="684" spans="21:28" hidden="1" x14ac:dyDescent="0.2">
      <c r="U684" s="49"/>
      <c r="V684" s="49"/>
      <c r="W684" s="45"/>
      <c r="X684" s="36"/>
      <c r="AB684" s="45"/>
    </row>
    <row r="685" spans="21:28" hidden="1" x14ac:dyDescent="0.2">
      <c r="U685" s="49"/>
      <c r="V685" s="49"/>
      <c r="W685" s="45"/>
      <c r="X685" s="36"/>
      <c r="AB685" s="45"/>
    </row>
    <row r="686" spans="21:28" hidden="1" x14ac:dyDescent="0.2">
      <c r="U686" s="49"/>
      <c r="V686" s="49"/>
      <c r="W686" s="45"/>
      <c r="X686" s="36"/>
      <c r="AB686" s="45"/>
    </row>
    <row r="687" spans="21:28" hidden="1" x14ac:dyDescent="0.2">
      <c r="U687" s="49"/>
      <c r="V687" s="49"/>
      <c r="W687" s="45"/>
      <c r="X687" s="36"/>
      <c r="AB687" s="45"/>
    </row>
    <row r="688" spans="21:28" hidden="1" x14ac:dyDescent="0.2">
      <c r="U688" s="49"/>
      <c r="V688" s="49"/>
      <c r="W688" s="45"/>
      <c r="X688" s="36"/>
      <c r="AB688" s="45"/>
    </row>
    <row r="689" spans="21:28" hidden="1" x14ac:dyDescent="0.2">
      <c r="U689" s="49"/>
      <c r="V689" s="49"/>
      <c r="W689" s="45"/>
      <c r="X689" s="36"/>
      <c r="AB689" s="45"/>
    </row>
    <row r="690" spans="21:28" hidden="1" x14ac:dyDescent="0.2">
      <c r="U690" s="49"/>
      <c r="V690" s="49"/>
      <c r="W690" s="45"/>
      <c r="X690" s="36"/>
      <c r="AB690" s="45"/>
    </row>
    <row r="691" spans="21:28" hidden="1" x14ac:dyDescent="0.2">
      <c r="U691" s="49"/>
      <c r="V691" s="49"/>
      <c r="W691" s="45"/>
      <c r="X691" s="36"/>
      <c r="AB691" s="45"/>
    </row>
    <row r="692" spans="21:28" hidden="1" x14ac:dyDescent="0.2">
      <c r="U692" s="49"/>
      <c r="V692" s="49"/>
      <c r="W692" s="45"/>
      <c r="X692" s="36"/>
      <c r="AB692" s="45"/>
    </row>
    <row r="693" spans="21:28" hidden="1" x14ac:dyDescent="0.2">
      <c r="U693" s="49"/>
      <c r="V693" s="49"/>
      <c r="W693" s="45"/>
      <c r="X693" s="36"/>
      <c r="AB693" s="45"/>
    </row>
    <row r="694" spans="21:28" hidden="1" x14ac:dyDescent="0.2">
      <c r="U694" s="49"/>
      <c r="V694" s="49"/>
      <c r="W694" s="45"/>
      <c r="X694" s="36"/>
      <c r="AB694" s="45"/>
    </row>
    <row r="695" spans="21:28" hidden="1" x14ac:dyDescent="0.2">
      <c r="U695" s="49"/>
      <c r="V695" s="49"/>
      <c r="W695" s="45"/>
      <c r="X695" s="36"/>
      <c r="AB695" s="45"/>
    </row>
    <row r="696" spans="21:28" hidden="1" x14ac:dyDescent="0.2">
      <c r="U696" s="49"/>
      <c r="V696" s="49"/>
      <c r="W696" s="45"/>
      <c r="X696" s="36"/>
      <c r="AB696" s="45"/>
    </row>
    <row r="697" spans="21:28" hidden="1" x14ac:dyDescent="0.2">
      <c r="U697" s="49"/>
      <c r="V697" s="49"/>
      <c r="W697" s="45"/>
      <c r="X697" s="36"/>
      <c r="AB697" s="45"/>
    </row>
    <row r="698" spans="21:28" hidden="1" x14ac:dyDescent="0.2">
      <c r="U698" s="49"/>
      <c r="V698" s="49"/>
      <c r="W698" s="45"/>
      <c r="X698" s="36"/>
      <c r="AB698" s="45"/>
    </row>
    <row r="699" spans="21:28" hidden="1" x14ac:dyDescent="0.2">
      <c r="U699" s="49"/>
      <c r="V699" s="49"/>
      <c r="W699" s="45"/>
      <c r="X699" s="36"/>
      <c r="AB699" s="45"/>
    </row>
    <row r="700" spans="21:28" hidden="1" x14ac:dyDescent="0.2">
      <c r="U700" s="49"/>
      <c r="V700" s="49"/>
      <c r="W700" s="45"/>
      <c r="X700" s="36"/>
      <c r="AB700" s="45"/>
    </row>
    <row r="701" spans="21:28" hidden="1" x14ac:dyDescent="0.2">
      <c r="U701" s="49"/>
      <c r="V701" s="49"/>
      <c r="W701" s="45"/>
      <c r="X701" s="36"/>
      <c r="AB701" s="45"/>
    </row>
    <row r="702" spans="21:28" hidden="1" x14ac:dyDescent="0.2">
      <c r="U702" s="49"/>
      <c r="V702" s="49"/>
      <c r="W702" s="45"/>
      <c r="X702" s="36"/>
      <c r="AB702" s="45"/>
    </row>
    <row r="703" spans="21:28" hidden="1" x14ac:dyDescent="0.2">
      <c r="U703" s="49"/>
      <c r="V703" s="49"/>
      <c r="W703" s="45"/>
      <c r="X703" s="36"/>
      <c r="AB703" s="45"/>
    </row>
    <row r="704" spans="21:28" hidden="1" x14ac:dyDescent="0.2">
      <c r="U704" s="49"/>
      <c r="V704" s="49"/>
      <c r="W704" s="45"/>
      <c r="X704" s="36"/>
      <c r="AB704" s="45"/>
    </row>
    <row r="705" spans="21:28" hidden="1" x14ac:dyDescent="0.2">
      <c r="U705" s="49"/>
      <c r="V705" s="49"/>
      <c r="W705" s="45"/>
      <c r="X705" s="36"/>
      <c r="AB705" s="45"/>
    </row>
    <row r="706" spans="21:28" hidden="1" x14ac:dyDescent="0.2">
      <c r="U706" s="49"/>
      <c r="V706" s="49"/>
      <c r="W706" s="45"/>
      <c r="X706" s="36"/>
      <c r="AB706" s="45"/>
    </row>
    <row r="707" spans="21:28" hidden="1" x14ac:dyDescent="0.2">
      <c r="U707" s="49"/>
      <c r="V707" s="49"/>
      <c r="W707" s="45"/>
      <c r="X707" s="36"/>
      <c r="AB707" s="45"/>
    </row>
    <row r="708" spans="21:28" hidden="1" x14ac:dyDescent="0.2">
      <c r="U708" s="49"/>
      <c r="V708" s="49"/>
      <c r="W708" s="45"/>
      <c r="X708" s="36"/>
      <c r="AB708" s="45"/>
    </row>
    <row r="709" spans="21:28" hidden="1" x14ac:dyDescent="0.2">
      <c r="U709" s="49"/>
      <c r="V709" s="49"/>
      <c r="W709" s="45"/>
      <c r="X709" s="36"/>
      <c r="AB709" s="45"/>
    </row>
    <row r="710" spans="21:28" hidden="1" x14ac:dyDescent="0.2">
      <c r="U710" s="49"/>
      <c r="V710" s="49"/>
      <c r="W710" s="45"/>
      <c r="X710" s="36"/>
      <c r="AB710" s="45"/>
    </row>
    <row r="711" spans="21:28" hidden="1" x14ac:dyDescent="0.2">
      <c r="U711" s="49"/>
      <c r="V711" s="49"/>
      <c r="W711" s="45"/>
      <c r="X711" s="36"/>
      <c r="AB711" s="45"/>
    </row>
    <row r="712" spans="21:28" hidden="1" x14ac:dyDescent="0.2">
      <c r="U712" s="49"/>
      <c r="V712" s="49"/>
      <c r="W712" s="45"/>
      <c r="X712" s="36"/>
      <c r="AB712" s="45"/>
    </row>
    <row r="713" spans="21:28" hidden="1" x14ac:dyDescent="0.2">
      <c r="U713" s="49"/>
      <c r="V713" s="49"/>
      <c r="W713" s="45"/>
      <c r="X713" s="36"/>
      <c r="AB713" s="45"/>
    </row>
    <row r="714" spans="21:28" hidden="1" x14ac:dyDescent="0.2">
      <c r="U714" s="49"/>
      <c r="V714" s="49"/>
      <c r="W714" s="45"/>
      <c r="X714" s="36"/>
      <c r="AB714" s="45"/>
    </row>
    <row r="715" spans="21:28" hidden="1" x14ac:dyDescent="0.2">
      <c r="U715" s="49"/>
      <c r="V715" s="49"/>
      <c r="W715" s="45"/>
      <c r="X715" s="36"/>
      <c r="AB715" s="45"/>
    </row>
    <row r="716" spans="21:28" hidden="1" x14ac:dyDescent="0.2">
      <c r="U716" s="49"/>
      <c r="V716" s="49"/>
      <c r="W716" s="45"/>
      <c r="X716" s="36"/>
      <c r="AB716" s="45"/>
    </row>
    <row r="717" spans="21:28" hidden="1" x14ac:dyDescent="0.2">
      <c r="U717" s="49"/>
      <c r="V717" s="49"/>
      <c r="W717" s="45"/>
      <c r="X717" s="36"/>
      <c r="AB717" s="45"/>
    </row>
    <row r="718" spans="21:28" hidden="1" x14ac:dyDescent="0.2">
      <c r="U718" s="49"/>
      <c r="V718" s="49"/>
      <c r="W718" s="45"/>
      <c r="X718" s="36"/>
      <c r="AB718" s="45"/>
    </row>
    <row r="719" spans="21:28" hidden="1" x14ac:dyDescent="0.2">
      <c r="U719" s="49"/>
      <c r="V719" s="49"/>
      <c r="W719" s="45"/>
      <c r="X719" s="36"/>
      <c r="AB719" s="45"/>
    </row>
    <row r="720" spans="21:28" hidden="1" x14ac:dyDescent="0.2">
      <c r="U720" s="49"/>
      <c r="V720" s="49"/>
      <c r="W720" s="45"/>
      <c r="X720" s="36"/>
      <c r="AB720" s="45"/>
    </row>
    <row r="721" spans="21:28" hidden="1" x14ac:dyDescent="0.2">
      <c r="U721" s="49"/>
      <c r="V721" s="49"/>
      <c r="W721" s="45"/>
      <c r="X721" s="36"/>
      <c r="AB721" s="45"/>
    </row>
    <row r="722" spans="21:28" hidden="1" x14ac:dyDescent="0.2">
      <c r="U722" s="49"/>
      <c r="V722" s="49"/>
      <c r="W722" s="45"/>
      <c r="X722" s="36"/>
      <c r="AB722" s="45"/>
    </row>
    <row r="723" spans="21:28" hidden="1" x14ac:dyDescent="0.2">
      <c r="U723" s="49"/>
      <c r="V723" s="49"/>
      <c r="W723" s="45"/>
      <c r="X723" s="36"/>
      <c r="AB723" s="45"/>
    </row>
    <row r="724" spans="21:28" hidden="1" x14ac:dyDescent="0.2">
      <c r="U724" s="49"/>
      <c r="V724" s="49"/>
      <c r="W724" s="45"/>
      <c r="X724" s="36"/>
      <c r="AB724" s="45"/>
    </row>
    <row r="725" spans="21:28" hidden="1" x14ac:dyDescent="0.2">
      <c r="U725" s="49"/>
      <c r="V725" s="49"/>
      <c r="W725" s="45"/>
      <c r="X725" s="36"/>
      <c r="AB725" s="45"/>
    </row>
    <row r="726" spans="21:28" hidden="1" x14ac:dyDescent="0.2">
      <c r="U726" s="49"/>
      <c r="V726" s="49"/>
      <c r="W726" s="45"/>
      <c r="X726" s="36"/>
      <c r="AB726" s="45"/>
    </row>
    <row r="727" spans="21:28" hidden="1" x14ac:dyDescent="0.2">
      <c r="U727" s="49"/>
      <c r="V727" s="49"/>
      <c r="W727" s="45"/>
      <c r="X727" s="36"/>
      <c r="AB727" s="45"/>
    </row>
    <row r="728" spans="21:28" hidden="1" x14ac:dyDescent="0.2">
      <c r="U728" s="49"/>
      <c r="V728" s="49"/>
      <c r="W728" s="45"/>
      <c r="X728" s="36"/>
      <c r="AB728" s="45"/>
    </row>
    <row r="729" spans="21:28" hidden="1" x14ac:dyDescent="0.2">
      <c r="U729" s="49"/>
      <c r="V729" s="49"/>
      <c r="W729" s="45"/>
      <c r="X729" s="36"/>
      <c r="AB729" s="45"/>
    </row>
    <row r="730" spans="21:28" hidden="1" x14ac:dyDescent="0.2">
      <c r="U730" s="49"/>
      <c r="V730" s="49"/>
      <c r="W730" s="45"/>
      <c r="X730" s="36"/>
      <c r="AB730" s="45"/>
    </row>
    <row r="731" spans="21:28" hidden="1" x14ac:dyDescent="0.2">
      <c r="U731" s="49"/>
      <c r="V731" s="49"/>
      <c r="W731" s="45"/>
      <c r="X731" s="36"/>
      <c r="AB731" s="45"/>
    </row>
    <row r="732" spans="21:28" hidden="1" x14ac:dyDescent="0.2">
      <c r="U732" s="49"/>
      <c r="V732" s="49"/>
      <c r="W732" s="45"/>
      <c r="X732" s="36"/>
      <c r="AB732" s="45"/>
    </row>
    <row r="733" spans="21:28" hidden="1" x14ac:dyDescent="0.2">
      <c r="U733" s="49"/>
      <c r="V733" s="49"/>
      <c r="W733" s="45"/>
      <c r="X733" s="36"/>
      <c r="AB733" s="45"/>
    </row>
    <row r="734" spans="21:28" hidden="1" x14ac:dyDescent="0.2">
      <c r="U734" s="49"/>
      <c r="V734" s="49"/>
      <c r="W734" s="45"/>
      <c r="X734" s="36"/>
      <c r="AB734" s="45"/>
    </row>
    <row r="735" spans="21:28" hidden="1" x14ac:dyDescent="0.2">
      <c r="U735" s="49"/>
      <c r="V735" s="49"/>
      <c r="W735" s="45"/>
      <c r="X735" s="36"/>
      <c r="AB735" s="45"/>
    </row>
    <row r="736" spans="21:28" hidden="1" x14ac:dyDescent="0.2">
      <c r="U736" s="49"/>
      <c r="V736" s="49"/>
      <c r="W736" s="45"/>
      <c r="X736" s="36"/>
      <c r="AB736" s="45"/>
    </row>
    <row r="737" spans="21:28" hidden="1" x14ac:dyDescent="0.2">
      <c r="U737" s="49"/>
      <c r="V737" s="49"/>
      <c r="W737" s="45"/>
      <c r="X737" s="36"/>
      <c r="AB737" s="45"/>
    </row>
    <row r="738" spans="21:28" hidden="1" x14ac:dyDescent="0.2">
      <c r="U738" s="49"/>
      <c r="V738" s="49"/>
      <c r="W738" s="45"/>
      <c r="X738" s="36"/>
      <c r="AB738" s="45"/>
    </row>
    <row r="739" spans="21:28" hidden="1" x14ac:dyDescent="0.2">
      <c r="U739" s="49"/>
      <c r="V739" s="49"/>
      <c r="W739" s="45"/>
      <c r="X739" s="36"/>
      <c r="AB739" s="45"/>
    </row>
    <row r="740" spans="21:28" hidden="1" x14ac:dyDescent="0.2">
      <c r="U740" s="49"/>
      <c r="V740" s="49"/>
      <c r="W740" s="45"/>
      <c r="X740" s="36"/>
      <c r="AB740" s="45"/>
    </row>
    <row r="741" spans="21:28" hidden="1" x14ac:dyDescent="0.2">
      <c r="U741" s="49"/>
      <c r="V741" s="49"/>
      <c r="W741" s="45"/>
      <c r="X741" s="36"/>
      <c r="AB741" s="45"/>
    </row>
    <row r="742" spans="21:28" hidden="1" x14ac:dyDescent="0.2">
      <c r="U742" s="49"/>
      <c r="V742" s="49"/>
      <c r="W742" s="45"/>
      <c r="X742" s="36"/>
      <c r="AB742" s="45"/>
    </row>
    <row r="743" spans="21:28" hidden="1" x14ac:dyDescent="0.2">
      <c r="U743" s="49"/>
      <c r="V743" s="49"/>
      <c r="W743" s="45"/>
      <c r="X743" s="36"/>
      <c r="AB743" s="45"/>
    </row>
    <row r="744" spans="21:28" hidden="1" x14ac:dyDescent="0.2">
      <c r="U744" s="49"/>
      <c r="V744" s="49"/>
      <c r="W744" s="45"/>
      <c r="X744" s="36"/>
      <c r="AB744" s="45"/>
    </row>
    <row r="745" spans="21:28" hidden="1" x14ac:dyDescent="0.2">
      <c r="U745" s="49"/>
      <c r="V745" s="49"/>
      <c r="W745" s="45"/>
      <c r="X745" s="36"/>
      <c r="AB745" s="45"/>
    </row>
    <row r="746" spans="21:28" hidden="1" x14ac:dyDescent="0.2">
      <c r="U746" s="49"/>
      <c r="V746" s="49"/>
      <c r="W746" s="45"/>
      <c r="X746" s="36"/>
      <c r="AB746" s="45"/>
    </row>
    <row r="747" spans="21:28" hidden="1" x14ac:dyDescent="0.2">
      <c r="U747" s="49"/>
      <c r="V747" s="49"/>
      <c r="W747" s="45"/>
      <c r="X747" s="36"/>
      <c r="AB747" s="45"/>
    </row>
    <row r="748" spans="21:28" hidden="1" x14ac:dyDescent="0.2">
      <c r="U748" s="49"/>
      <c r="V748" s="49"/>
      <c r="W748" s="45"/>
      <c r="X748" s="36"/>
      <c r="AB748" s="45"/>
    </row>
    <row r="749" spans="21:28" hidden="1" x14ac:dyDescent="0.2">
      <c r="U749" s="49"/>
      <c r="V749" s="49"/>
      <c r="W749" s="45"/>
      <c r="X749" s="36"/>
      <c r="AB749" s="45"/>
    </row>
    <row r="750" spans="21:28" hidden="1" x14ac:dyDescent="0.2">
      <c r="U750" s="49"/>
      <c r="V750" s="49"/>
      <c r="W750" s="45"/>
      <c r="X750" s="36"/>
      <c r="AB750" s="45"/>
    </row>
    <row r="751" spans="21:28" hidden="1" x14ac:dyDescent="0.2">
      <c r="U751" s="49"/>
      <c r="V751" s="49"/>
      <c r="W751" s="45"/>
      <c r="X751" s="36"/>
      <c r="AB751" s="45"/>
    </row>
    <row r="752" spans="21:28" hidden="1" x14ac:dyDescent="0.2">
      <c r="U752" s="49"/>
      <c r="V752" s="49"/>
      <c r="W752" s="45"/>
      <c r="X752" s="36"/>
      <c r="AB752" s="45"/>
    </row>
    <row r="753" spans="21:28" hidden="1" x14ac:dyDescent="0.2">
      <c r="U753" s="49"/>
      <c r="V753" s="49"/>
      <c r="W753" s="45"/>
      <c r="X753" s="36"/>
      <c r="AB753" s="45"/>
    </row>
    <row r="754" spans="21:28" hidden="1" x14ac:dyDescent="0.2">
      <c r="U754" s="49"/>
      <c r="V754" s="49"/>
      <c r="W754" s="45"/>
      <c r="X754" s="36"/>
      <c r="AB754" s="45"/>
    </row>
    <row r="755" spans="21:28" hidden="1" x14ac:dyDescent="0.2">
      <c r="U755" s="49"/>
      <c r="V755" s="49"/>
      <c r="W755" s="45"/>
      <c r="X755" s="36"/>
      <c r="AB755" s="45"/>
    </row>
    <row r="756" spans="21:28" hidden="1" x14ac:dyDescent="0.2">
      <c r="U756" s="49"/>
      <c r="V756" s="49"/>
      <c r="W756" s="45"/>
      <c r="X756" s="36"/>
      <c r="AB756" s="45"/>
    </row>
    <row r="757" spans="21:28" hidden="1" x14ac:dyDescent="0.2">
      <c r="U757" s="49"/>
      <c r="V757" s="49"/>
      <c r="W757" s="45"/>
      <c r="X757" s="36"/>
      <c r="AB757" s="45"/>
    </row>
    <row r="758" spans="21:28" hidden="1" x14ac:dyDescent="0.2">
      <c r="U758" s="49"/>
      <c r="V758" s="49"/>
      <c r="W758" s="45"/>
      <c r="X758" s="36"/>
      <c r="AB758" s="45"/>
    </row>
    <row r="759" spans="21:28" hidden="1" x14ac:dyDescent="0.2">
      <c r="U759" s="49"/>
      <c r="V759" s="49"/>
      <c r="W759" s="45"/>
      <c r="X759" s="36"/>
      <c r="AB759" s="45"/>
    </row>
    <row r="760" spans="21:28" hidden="1" x14ac:dyDescent="0.2">
      <c r="U760" s="49"/>
      <c r="V760" s="49"/>
      <c r="W760" s="45"/>
      <c r="X760" s="36"/>
      <c r="AB760" s="45"/>
    </row>
    <row r="761" spans="21:28" hidden="1" x14ac:dyDescent="0.2">
      <c r="U761" s="49"/>
      <c r="V761" s="49"/>
      <c r="W761" s="45"/>
      <c r="X761" s="36"/>
      <c r="AB761" s="45"/>
    </row>
    <row r="762" spans="21:28" hidden="1" x14ac:dyDescent="0.2">
      <c r="U762" s="49"/>
      <c r="V762" s="49"/>
      <c r="W762" s="45"/>
      <c r="X762" s="36"/>
      <c r="AB762" s="45"/>
    </row>
    <row r="763" spans="21:28" hidden="1" x14ac:dyDescent="0.2">
      <c r="U763" s="49"/>
      <c r="V763" s="49"/>
      <c r="W763" s="45"/>
      <c r="X763" s="36"/>
      <c r="AB763" s="45"/>
    </row>
    <row r="764" spans="21:28" hidden="1" x14ac:dyDescent="0.2">
      <c r="U764" s="49"/>
      <c r="V764" s="49"/>
      <c r="W764" s="45"/>
      <c r="X764" s="36"/>
      <c r="AB764" s="45"/>
    </row>
    <row r="765" spans="21:28" hidden="1" x14ac:dyDescent="0.2">
      <c r="U765" s="49"/>
      <c r="V765" s="49"/>
      <c r="W765" s="45"/>
      <c r="X765" s="36"/>
      <c r="AB765" s="45"/>
    </row>
    <row r="766" spans="21:28" hidden="1" x14ac:dyDescent="0.2">
      <c r="U766" s="49"/>
      <c r="V766" s="49"/>
      <c r="W766" s="45"/>
      <c r="X766" s="36"/>
      <c r="AB766" s="45"/>
    </row>
    <row r="767" spans="21:28" hidden="1" x14ac:dyDescent="0.2">
      <c r="U767" s="49"/>
      <c r="V767" s="49"/>
      <c r="W767" s="45"/>
      <c r="X767" s="36"/>
      <c r="AB767" s="45"/>
    </row>
    <row r="768" spans="21:28" hidden="1" x14ac:dyDescent="0.2">
      <c r="U768" s="49"/>
      <c r="V768" s="49"/>
      <c r="W768" s="45"/>
      <c r="X768" s="36"/>
      <c r="AB768" s="45"/>
    </row>
    <row r="769" spans="21:28" hidden="1" x14ac:dyDescent="0.2">
      <c r="U769" s="49"/>
      <c r="V769" s="49"/>
      <c r="W769" s="45"/>
      <c r="X769" s="36"/>
      <c r="AB769" s="45"/>
    </row>
    <row r="770" spans="21:28" hidden="1" x14ac:dyDescent="0.2">
      <c r="U770" s="49"/>
      <c r="V770" s="49"/>
      <c r="W770" s="45"/>
      <c r="X770" s="36"/>
      <c r="AB770" s="45"/>
    </row>
    <row r="771" spans="21:28" hidden="1" x14ac:dyDescent="0.2">
      <c r="U771" s="49"/>
      <c r="V771" s="49"/>
      <c r="W771" s="45"/>
      <c r="X771" s="36"/>
      <c r="AB771" s="45"/>
    </row>
    <row r="772" spans="21:28" hidden="1" x14ac:dyDescent="0.2">
      <c r="U772" s="49"/>
      <c r="V772" s="49"/>
      <c r="W772" s="45"/>
      <c r="X772" s="36"/>
      <c r="AB772" s="45"/>
    </row>
    <row r="773" spans="21:28" hidden="1" x14ac:dyDescent="0.2">
      <c r="U773" s="49"/>
      <c r="V773" s="49"/>
      <c r="W773" s="45"/>
      <c r="X773" s="36"/>
      <c r="AB773" s="45"/>
    </row>
    <row r="774" spans="21:28" hidden="1" x14ac:dyDescent="0.2">
      <c r="U774" s="49"/>
      <c r="V774" s="49"/>
      <c r="W774" s="45"/>
      <c r="X774" s="36"/>
      <c r="AB774" s="45"/>
    </row>
    <row r="775" spans="21:28" hidden="1" x14ac:dyDescent="0.2">
      <c r="U775" s="49"/>
      <c r="V775" s="49"/>
      <c r="W775" s="45"/>
      <c r="X775" s="36"/>
      <c r="AB775" s="45"/>
    </row>
    <row r="776" spans="21:28" hidden="1" x14ac:dyDescent="0.2">
      <c r="U776" s="49"/>
      <c r="V776" s="49"/>
      <c r="W776" s="45"/>
      <c r="X776" s="36"/>
      <c r="AB776" s="45"/>
    </row>
    <row r="777" spans="21:28" hidden="1" x14ac:dyDescent="0.2">
      <c r="U777" s="49"/>
      <c r="V777" s="49"/>
      <c r="W777" s="45"/>
      <c r="X777" s="36"/>
      <c r="AB777" s="45"/>
    </row>
    <row r="778" spans="21:28" hidden="1" x14ac:dyDescent="0.2">
      <c r="U778" s="49"/>
      <c r="V778" s="49"/>
      <c r="W778" s="45"/>
      <c r="X778" s="36"/>
      <c r="AB778" s="45"/>
    </row>
    <row r="779" spans="21:28" hidden="1" x14ac:dyDescent="0.2">
      <c r="U779" s="49"/>
      <c r="V779" s="49"/>
      <c r="W779" s="45"/>
      <c r="X779" s="36"/>
      <c r="AB779" s="45"/>
    </row>
    <row r="780" spans="21:28" hidden="1" x14ac:dyDescent="0.2">
      <c r="U780" s="49"/>
      <c r="V780" s="49"/>
      <c r="W780" s="45"/>
      <c r="X780" s="36"/>
      <c r="AB780" s="45"/>
    </row>
    <row r="781" spans="21:28" hidden="1" x14ac:dyDescent="0.2">
      <c r="U781" s="49"/>
      <c r="V781" s="49"/>
      <c r="W781" s="45"/>
      <c r="X781" s="36"/>
      <c r="AB781" s="45"/>
    </row>
    <row r="782" spans="21:28" hidden="1" x14ac:dyDescent="0.2">
      <c r="U782" s="49"/>
      <c r="V782" s="49"/>
      <c r="W782" s="45"/>
      <c r="X782" s="36"/>
      <c r="AB782" s="45"/>
    </row>
    <row r="783" spans="21:28" hidden="1" x14ac:dyDescent="0.2">
      <c r="U783" s="49"/>
      <c r="V783" s="49"/>
      <c r="W783" s="45"/>
      <c r="X783" s="36"/>
      <c r="AB783" s="45"/>
    </row>
    <row r="784" spans="21:28" hidden="1" x14ac:dyDescent="0.2">
      <c r="U784" s="49"/>
      <c r="V784" s="49"/>
      <c r="W784" s="45"/>
      <c r="X784" s="36"/>
      <c r="AB784" s="45"/>
    </row>
    <row r="785" spans="21:28" hidden="1" x14ac:dyDescent="0.2">
      <c r="U785" s="49"/>
      <c r="V785" s="49"/>
      <c r="W785" s="45"/>
      <c r="X785" s="36"/>
      <c r="AB785" s="45"/>
    </row>
    <row r="786" spans="21:28" hidden="1" x14ac:dyDescent="0.2">
      <c r="U786" s="49"/>
      <c r="V786" s="49"/>
      <c r="W786" s="45"/>
      <c r="X786" s="36"/>
      <c r="AB786" s="45"/>
    </row>
    <row r="787" spans="21:28" hidden="1" x14ac:dyDescent="0.2">
      <c r="U787" s="49"/>
      <c r="V787" s="49"/>
      <c r="W787" s="45"/>
      <c r="X787" s="36"/>
      <c r="AB787" s="45"/>
    </row>
    <row r="788" spans="21:28" hidden="1" x14ac:dyDescent="0.2">
      <c r="U788" s="49"/>
      <c r="V788" s="49"/>
      <c r="W788" s="45"/>
      <c r="X788" s="36"/>
      <c r="AB788" s="45"/>
    </row>
    <row r="789" spans="21:28" hidden="1" x14ac:dyDescent="0.2">
      <c r="U789" s="49"/>
      <c r="V789" s="49"/>
      <c r="W789" s="45"/>
      <c r="X789" s="36"/>
      <c r="AB789" s="45"/>
    </row>
    <row r="790" spans="21:28" hidden="1" x14ac:dyDescent="0.2">
      <c r="U790" s="49"/>
      <c r="V790" s="49"/>
      <c r="W790" s="45"/>
      <c r="X790" s="36"/>
      <c r="AB790" s="45"/>
    </row>
    <row r="791" spans="21:28" hidden="1" x14ac:dyDescent="0.2">
      <c r="U791" s="49"/>
      <c r="V791" s="49"/>
      <c r="W791" s="45"/>
      <c r="X791" s="36"/>
      <c r="AB791" s="45"/>
    </row>
    <row r="792" spans="21:28" hidden="1" x14ac:dyDescent="0.2">
      <c r="U792" s="49"/>
      <c r="V792" s="49"/>
      <c r="W792" s="45"/>
      <c r="X792" s="36"/>
      <c r="AB792" s="45"/>
    </row>
    <row r="793" spans="21:28" hidden="1" x14ac:dyDescent="0.2">
      <c r="U793" s="49"/>
      <c r="V793" s="49"/>
      <c r="W793" s="45"/>
      <c r="X793" s="36"/>
      <c r="AB793" s="45"/>
    </row>
    <row r="794" spans="21:28" hidden="1" x14ac:dyDescent="0.2">
      <c r="U794" s="49"/>
      <c r="V794" s="49"/>
      <c r="W794" s="45"/>
      <c r="X794" s="36"/>
      <c r="AB794" s="45"/>
    </row>
    <row r="795" spans="21:28" hidden="1" x14ac:dyDescent="0.2">
      <c r="U795" s="49"/>
      <c r="V795" s="49"/>
      <c r="W795" s="45"/>
      <c r="X795" s="36"/>
      <c r="AB795" s="45"/>
    </row>
    <row r="796" spans="21:28" hidden="1" x14ac:dyDescent="0.2">
      <c r="U796" s="49"/>
      <c r="V796" s="49"/>
      <c r="W796" s="45"/>
      <c r="X796" s="36"/>
      <c r="AB796" s="45"/>
    </row>
    <row r="797" spans="21:28" hidden="1" x14ac:dyDescent="0.2">
      <c r="U797" s="49"/>
      <c r="V797" s="49"/>
      <c r="W797" s="45"/>
      <c r="X797" s="36"/>
      <c r="AB797" s="45"/>
    </row>
    <row r="798" spans="21:28" hidden="1" x14ac:dyDescent="0.2">
      <c r="U798" s="49"/>
      <c r="V798" s="49"/>
      <c r="W798" s="45"/>
      <c r="X798" s="36"/>
      <c r="AB798" s="45"/>
    </row>
    <row r="799" spans="21:28" hidden="1" x14ac:dyDescent="0.2">
      <c r="U799" s="49"/>
      <c r="V799" s="49"/>
      <c r="W799" s="45"/>
      <c r="X799" s="36"/>
      <c r="AB799" s="45"/>
    </row>
    <row r="800" spans="21:28" hidden="1" x14ac:dyDescent="0.2">
      <c r="U800" s="49"/>
      <c r="V800" s="49"/>
      <c r="W800" s="45"/>
      <c r="X800" s="36"/>
      <c r="AB800" s="45"/>
    </row>
    <row r="801" spans="21:28" hidden="1" x14ac:dyDescent="0.2">
      <c r="U801" s="49"/>
      <c r="V801" s="49"/>
      <c r="W801" s="45"/>
      <c r="X801" s="36"/>
      <c r="AB801" s="45"/>
    </row>
    <row r="802" spans="21:28" hidden="1" x14ac:dyDescent="0.2">
      <c r="U802" s="49"/>
      <c r="V802" s="49"/>
      <c r="W802" s="45"/>
      <c r="X802" s="36"/>
      <c r="AB802" s="45"/>
    </row>
    <row r="803" spans="21:28" hidden="1" x14ac:dyDescent="0.2">
      <c r="U803" s="49"/>
      <c r="V803" s="49"/>
      <c r="W803" s="45"/>
      <c r="X803" s="36"/>
      <c r="AB803" s="45"/>
    </row>
    <row r="804" spans="21:28" hidden="1" x14ac:dyDescent="0.2">
      <c r="U804" s="49"/>
      <c r="V804" s="49"/>
      <c r="W804" s="45"/>
      <c r="X804" s="36"/>
      <c r="AB804" s="45"/>
    </row>
    <row r="805" spans="21:28" hidden="1" x14ac:dyDescent="0.2">
      <c r="U805" s="49"/>
      <c r="V805" s="49"/>
      <c r="W805" s="45"/>
      <c r="X805" s="36"/>
      <c r="AB805" s="45"/>
    </row>
    <row r="806" spans="21:28" hidden="1" x14ac:dyDescent="0.2">
      <c r="U806" s="49"/>
      <c r="V806" s="49"/>
      <c r="W806" s="45"/>
      <c r="X806" s="36"/>
      <c r="AB806" s="45"/>
    </row>
    <row r="807" spans="21:28" hidden="1" x14ac:dyDescent="0.2">
      <c r="U807" s="49"/>
      <c r="V807" s="49"/>
      <c r="W807" s="45"/>
      <c r="X807" s="36"/>
      <c r="AB807" s="45"/>
    </row>
    <row r="808" spans="21:28" hidden="1" x14ac:dyDescent="0.2">
      <c r="U808" s="49"/>
      <c r="V808" s="49"/>
      <c r="W808" s="45"/>
      <c r="X808" s="36"/>
      <c r="AB808" s="45"/>
    </row>
    <row r="809" spans="21:28" hidden="1" x14ac:dyDescent="0.2">
      <c r="U809" s="49"/>
      <c r="V809" s="49"/>
      <c r="W809" s="45"/>
      <c r="X809" s="36"/>
      <c r="AB809" s="45"/>
    </row>
    <row r="810" spans="21:28" hidden="1" x14ac:dyDescent="0.2">
      <c r="U810" s="49"/>
      <c r="V810" s="49"/>
      <c r="W810" s="45"/>
      <c r="X810" s="36"/>
      <c r="AB810" s="45"/>
    </row>
    <row r="811" spans="21:28" hidden="1" x14ac:dyDescent="0.2">
      <c r="U811" s="49"/>
      <c r="V811" s="49"/>
      <c r="W811" s="45"/>
      <c r="X811" s="36"/>
      <c r="AB811" s="45"/>
    </row>
    <row r="812" spans="21:28" hidden="1" x14ac:dyDescent="0.2">
      <c r="U812" s="49"/>
      <c r="V812" s="49"/>
      <c r="W812" s="45"/>
      <c r="X812" s="36"/>
      <c r="AB812" s="45"/>
    </row>
    <row r="813" spans="21:28" hidden="1" x14ac:dyDescent="0.2">
      <c r="U813" s="49"/>
      <c r="V813" s="49"/>
      <c r="W813" s="45"/>
      <c r="X813" s="36"/>
      <c r="AB813" s="45"/>
    </row>
    <row r="814" spans="21:28" hidden="1" x14ac:dyDescent="0.2">
      <c r="U814" s="49"/>
      <c r="V814" s="49"/>
      <c r="W814" s="45"/>
      <c r="X814" s="36"/>
      <c r="AB814" s="45"/>
    </row>
    <row r="815" spans="21:28" hidden="1" x14ac:dyDescent="0.2">
      <c r="U815" s="49"/>
      <c r="V815" s="49"/>
      <c r="W815" s="45"/>
      <c r="X815" s="36"/>
      <c r="AB815" s="45"/>
    </row>
    <row r="816" spans="21:28" hidden="1" x14ac:dyDescent="0.2">
      <c r="U816" s="49"/>
      <c r="V816" s="49"/>
      <c r="W816" s="45"/>
      <c r="X816" s="36"/>
      <c r="AB816" s="45"/>
    </row>
    <row r="817" spans="21:28" hidden="1" x14ac:dyDescent="0.2">
      <c r="U817" s="49"/>
      <c r="V817" s="49"/>
      <c r="W817" s="45"/>
      <c r="X817" s="36"/>
      <c r="AB817" s="45"/>
    </row>
    <row r="818" spans="21:28" hidden="1" x14ac:dyDescent="0.2">
      <c r="U818" s="49"/>
      <c r="V818" s="49"/>
      <c r="W818" s="45"/>
      <c r="X818" s="36"/>
      <c r="AB818" s="45"/>
    </row>
    <row r="819" spans="21:28" hidden="1" x14ac:dyDescent="0.2">
      <c r="U819" s="49"/>
      <c r="V819" s="49"/>
      <c r="W819" s="45"/>
      <c r="X819" s="36"/>
      <c r="AB819" s="45"/>
    </row>
    <row r="820" spans="21:28" hidden="1" x14ac:dyDescent="0.2">
      <c r="U820" s="49"/>
      <c r="V820" s="49"/>
      <c r="W820" s="45"/>
      <c r="X820" s="36"/>
      <c r="AB820" s="45"/>
    </row>
    <row r="821" spans="21:28" hidden="1" x14ac:dyDescent="0.2">
      <c r="U821" s="49"/>
      <c r="V821" s="49"/>
      <c r="W821" s="45"/>
      <c r="X821" s="36"/>
      <c r="AB821" s="45"/>
    </row>
    <row r="822" spans="21:28" hidden="1" x14ac:dyDescent="0.2">
      <c r="U822" s="49"/>
      <c r="V822" s="49"/>
      <c r="W822" s="45"/>
      <c r="X822" s="36"/>
      <c r="AB822" s="45"/>
    </row>
    <row r="823" spans="21:28" hidden="1" x14ac:dyDescent="0.2">
      <c r="U823" s="49"/>
      <c r="V823" s="49"/>
      <c r="W823" s="45"/>
      <c r="X823" s="36"/>
      <c r="AB823" s="45"/>
    </row>
    <row r="824" spans="21:28" hidden="1" x14ac:dyDescent="0.2">
      <c r="U824" s="49"/>
      <c r="V824" s="49"/>
      <c r="W824" s="45"/>
      <c r="X824" s="36"/>
      <c r="AB824" s="45"/>
    </row>
    <row r="825" spans="21:28" hidden="1" x14ac:dyDescent="0.2">
      <c r="U825" s="49"/>
      <c r="V825" s="49"/>
      <c r="W825" s="45"/>
      <c r="X825" s="36"/>
      <c r="AB825" s="45"/>
    </row>
    <row r="826" spans="21:28" hidden="1" x14ac:dyDescent="0.2">
      <c r="U826" s="49"/>
      <c r="V826" s="49"/>
      <c r="W826" s="45"/>
      <c r="X826" s="36"/>
      <c r="AB826" s="45"/>
    </row>
    <row r="827" spans="21:28" hidden="1" x14ac:dyDescent="0.2">
      <c r="U827" s="49"/>
      <c r="V827" s="49"/>
      <c r="W827" s="45"/>
      <c r="X827" s="36"/>
      <c r="AB827" s="45"/>
    </row>
    <row r="828" spans="21:28" hidden="1" x14ac:dyDescent="0.2">
      <c r="U828" s="49"/>
      <c r="V828" s="49"/>
      <c r="W828" s="45"/>
      <c r="X828" s="36"/>
      <c r="AB828" s="45"/>
    </row>
    <row r="829" spans="21:28" hidden="1" x14ac:dyDescent="0.2">
      <c r="U829" s="49"/>
      <c r="V829" s="49"/>
      <c r="W829" s="45"/>
      <c r="X829" s="36"/>
      <c r="AB829" s="45"/>
    </row>
    <row r="830" spans="21:28" hidden="1" x14ac:dyDescent="0.2">
      <c r="U830" s="49"/>
      <c r="V830" s="49"/>
      <c r="W830" s="45"/>
      <c r="X830" s="36"/>
      <c r="AB830" s="45"/>
    </row>
    <row r="831" spans="21:28" hidden="1" x14ac:dyDescent="0.2">
      <c r="U831" s="49"/>
      <c r="V831" s="49"/>
      <c r="W831" s="45"/>
      <c r="X831" s="36"/>
      <c r="AB831" s="45"/>
    </row>
    <row r="832" spans="21:28" hidden="1" x14ac:dyDescent="0.2">
      <c r="U832" s="49"/>
      <c r="V832" s="49"/>
      <c r="W832" s="45"/>
      <c r="X832" s="36"/>
      <c r="AB832" s="45"/>
    </row>
    <row r="833" spans="21:28" hidden="1" x14ac:dyDescent="0.2">
      <c r="U833" s="49"/>
      <c r="V833" s="49"/>
      <c r="W833" s="45"/>
      <c r="X833" s="36"/>
      <c r="AB833" s="45"/>
    </row>
    <row r="834" spans="21:28" hidden="1" x14ac:dyDescent="0.2">
      <c r="U834" s="49"/>
      <c r="V834" s="49"/>
      <c r="W834" s="45"/>
      <c r="X834" s="36"/>
      <c r="AB834" s="45"/>
    </row>
    <row r="835" spans="21:28" hidden="1" x14ac:dyDescent="0.2">
      <c r="U835" s="49"/>
      <c r="V835" s="49"/>
      <c r="W835" s="45"/>
      <c r="X835" s="36"/>
      <c r="AB835" s="45"/>
    </row>
    <row r="836" spans="21:28" hidden="1" x14ac:dyDescent="0.2">
      <c r="U836" s="49"/>
      <c r="V836" s="49"/>
      <c r="W836" s="45"/>
      <c r="X836" s="36"/>
      <c r="AB836" s="45"/>
    </row>
    <row r="837" spans="21:28" hidden="1" x14ac:dyDescent="0.2">
      <c r="U837" s="49"/>
      <c r="V837" s="49"/>
      <c r="W837" s="45"/>
      <c r="X837" s="36"/>
      <c r="AB837" s="45"/>
    </row>
    <row r="838" spans="21:28" hidden="1" x14ac:dyDescent="0.2">
      <c r="U838" s="49"/>
      <c r="V838" s="49"/>
      <c r="W838" s="45"/>
      <c r="X838" s="36"/>
      <c r="AB838" s="45"/>
    </row>
    <row r="839" spans="21:28" hidden="1" x14ac:dyDescent="0.2">
      <c r="U839" s="49"/>
      <c r="V839" s="49"/>
      <c r="W839" s="45"/>
      <c r="X839" s="36"/>
      <c r="AB839" s="45"/>
    </row>
    <row r="840" spans="21:28" hidden="1" x14ac:dyDescent="0.2">
      <c r="U840" s="49"/>
      <c r="V840" s="49"/>
      <c r="W840" s="45"/>
      <c r="X840" s="36"/>
      <c r="AB840" s="45"/>
    </row>
    <row r="841" spans="21:28" hidden="1" x14ac:dyDescent="0.2">
      <c r="U841" s="49"/>
      <c r="V841" s="49"/>
      <c r="W841" s="45"/>
      <c r="X841" s="36"/>
      <c r="AB841" s="45"/>
    </row>
    <row r="842" spans="21:28" hidden="1" x14ac:dyDescent="0.2">
      <c r="U842" s="49"/>
      <c r="V842" s="49"/>
      <c r="W842" s="45"/>
      <c r="X842" s="36"/>
      <c r="AB842" s="45"/>
    </row>
    <row r="843" spans="21:28" hidden="1" x14ac:dyDescent="0.2">
      <c r="U843" s="49"/>
      <c r="V843" s="49"/>
      <c r="W843" s="45"/>
      <c r="X843" s="36"/>
      <c r="AB843" s="45"/>
    </row>
    <row r="844" spans="21:28" hidden="1" x14ac:dyDescent="0.2">
      <c r="U844" s="49"/>
      <c r="V844" s="49"/>
      <c r="W844" s="45"/>
      <c r="X844" s="36"/>
      <c r="AB844" s="45"/>
    </row>
    <row r="845" spans="21:28" hidden="1" x14ac:dyDescent="0.2">
      <c r="U845" s="49"/>
      <c r="V845" s="49"/>
      <c r="W845" s="45"/>
      <c r="X845" s="36"/>
      <c r="AB845" s="45"/>
    </row>
    <row r="846" spans="21:28" hidden="1" x14ac:dyDescent="0.2">
      <c r="U846" s="49"/>
      <c r="V846" s="49"/>
      <c r="W846" s="45"/>
      <c r="X846" s="36"/>
      <c r="AB846" s="45"/>
    </row>
    <row r="847" spans="21:28" hidden="1" x14ac:dyDescent="0.2">
      <c r="U847" s="49"/>
      <c r="V847" s="49"/>
      <c r="W847" s="45"/>
      <c r="X847" s="36"/>
      <c r="AB847" s="45"/>
    </row>
    <row r="848" spans="21:28" hidden="1" x14ac:dyDescent="0.2">
      <c r="U848" s="49"/>
      <c r="V848" s="49"/>
      <c r="W848" s="45"/>
      <c r="X848" s="36"/>
      <c r="AB848" s="45"/>
    </row>
    <row r="849" spans="21:28" hidden="1" x14ac:dyDescent="0.2">
      <c r="U849" s="49"/>
      <c r="V849" s="49"/>
      <c r="W849" s="45"/>
      <c r="X849" s="36"/>
      <c r="AB849" s="45"/>
    </row>
    <row r="850" spans="21:28" hidden="1" x14ac:dyDescent="0.2">
      <c r="U850" s="49"/>
      <c r="V850" s="49"/>
      <c r="W850" s="45"/>
      <c r="X850" s="36"/>
      <c r="AB850" s="45"/>
    </row>
    <row r="851" spans="21:28" hidden="1" x14ac:dyDescent="0.2">
      <c r="U851" s="49"/>
      <c r="V851" s="49"/>
      <c r="W851" s="45"/>
      <c r="X851" s="36"/>
      <c r="AB851" s="45"/>
    </row>
    <row r="852" spans="21:28" hidden="1" x14ac:dyDescent="0.2">
      <c r="U852" s="49"/>
      <c r="V852" s="49"/>
      <c r="W852" s="45"/>
      <c r="X852" s="36"/>
      <c r="AB852" s="45"/>
    </row>
    <row r="853" spans="21:28" hidden="1" x14ac:dyDescent="0.2">
      <c r="U853" s="49"/>
      <c r="V853" s="49"/>
      <c r="W853" s="45"/>
      <c r="X853" s="36"/>
      <c r="AB853" s="45"/>
    </row>
    <row r="854" spans="21:28" hidden="1" x14ac:dyDescent="0.2">
      <c r="U854" s="49"/>
      <c r="V854" s="49"/>
      <c r="W854" s="45"/>
      <c r="X854" s="36"/>
      <c r="AB854" s="45"/>
    </row>
    <row r="855" spans="21:28" hidden="1" x14ac:dyDescent="0.2">
      <c r="U855" s="49"/>
      <c r="V855" s="49"/>
      <c r="W855" s="45"/>
      <c r="X855" s="36"/>
      <c r="AB855" s="45"/>
    </row>
    <row r="856" spans="21:28" hidden="1" x14ac:dyDescent="0.2">
      <c r="U856" s="49"/>
      <c r="V856" s="49"/>
      <c r="W856" s="45"/>
      <c r="X856" s="36"/>
      <c r="AB856" s="45"/>
    </row>
    <row r="857" spans="21:28" hidden="1" x14ac:dyDescent="0.2">
      <c r="U857" s="49"/>
      <c r="V857" s="49"/>
      <c r="W857" s="45"/>
      <c r="X857" s="36"/>
      <c r="AB857" s="45"/>
    </row>
    <row r="858" spans="21:28" hidden="1" x14ac:dyDescent="0.2">
      <c r="U858" s="49"/>
      <c r="V858" s="49"/>
      <c r="W858" s="45"/>
      <c r="X858" s="36"/>
      <c r="AB858" s="45"/>
    </row>
    <row r="859" spans="21:28" hidden="1" x14ac:dyDescent="0.2">
      <c r="U859" s="49"/>
      <c r="V859" s="49"/>
      <c r="W859" s="45"/>
      <c r="X859" s="36"/>
      <c r="AB859" s="45"/>
    </row>
    <row r="860" spans="21:28" hidden="1" x14ac:dyDescent="0.2">
      <c r="U860" s="49"/>
      <c r="V860" s="49"/>
      <c r="W860" s="45"/>
      <c r="X860" s="36"/>
      <c r="AB860" s="45"/>
    </row>
    <row r="861" spans="21:28" hidden="1" x14ac:dyDescent="0.2">
      <c r="U861" s="49"/>
      <c r="V861" s="49"/>
      <c r="W861" s="45"/>
      <c r="X861" s="36"/>
      <c r="AB861" s="45"/>
    </row>
    <row r="862" spans="21:28" hidden="1" x14ac:dyDescent="0.2">
      <c r="U862" s="49"/>
      <c r="V862" s="49"/>
      <c r="W862" s="45"/>
      <c r="X862" s="36"/>
      <c r="AB862" s="45"/>
    </row>
    <row r="863" spans="21:28" hidden="1" x14ac:dyDescent="0.2">
      <c r="U863" s="49"/>
      <c r="V863" s="49"/>
      <c r="W863" s="45"/>
      <c r="X863" s="36"/>
      <c r="AB863" s="45"/>
    </row>
    <row r="864" spans="21:28" hidden="1" x14ac:dyDescent="0.2">
      <c r="U864" s="49"/>
      <c r="V864" s="49"/>
      <c r="W864" s="45"/>
      <c r="X864" s="36"/>
      <c r="AB864" s="45"/>
    </row>
    <row r="865" spans="21:28" hidden="1" x14ac:dyDescent="0.2">
      <c r="U865" s="49"/>
      <c r="V865" s="49"/>
      <c r="W865" s="45"/>
      <c r="X865" s="36"/>
      <c r="AB865" s="45"/>
    </row>
    <row r="866" spans="21:28" hidden="1" x14ac:dyDescent="0.2">
      <c r="U866" s="49"/>
      <c r="V866" s="49"/>
      <c r="W866" s="45"/>
      <c r="X866" s="36"/>
      <c r="AB866" s="45"/>
    </row>
    <row r="867" spans="21:28" hidden="1" x14ac:dyDescent="0.2">
      <c r="U867" s="49"/>
      <c r="V867" s="49"/>
      <c r="W867" s="45"/>
      <c r="X867" s="36"/>
      <c r="AB867" s="45"/>
    </row>
    <row r="868" spans="21:28" hidden="1" x14ac:dyDescent="0.2">
      <c r="U868" s="49"/>
      <c r="V868" s="49"/>
      <c r="W868" s="45"/>
      <c r="X868" s="36"/>
      <c r="AB868" s="45"/>
    </row>
    <row r="869" spans="21:28" hidden="1" x14ac:dyDescent="0.2">
      <c r="U869" s="49"/>
      <c r="V869" s="49"/>
      <c r="W869" s="45"/>
      <c r="X869" s="36"/>
      <c r="AB869" s="45"/>
    </row>
    <row r="870" spans="21:28" hidden="1" x14ac:dyDescent="0.2">
      <c r="U870" s="49"/>
      <c r="V870" s="49"/>
      <c r="W870" s="45"/>
      <c r="X870" s="36"/>
      <c r="AB870" s="45"/>
    </row>
    <row r="871" spans="21:28" hidden="1" x14ac:dyDescent="0.2">
      <c r="U871" s="49"/>
      <c r="V871" s="49"/>
      <c r="W871" s="45"/>
      <c r="X871" s="36"/>
      <c r="AB871" s="45"/>
    </row>
    <row r="872" spans="21:28" hidden="1" x14ac:dyDescent="0.2">
      <c r="U872" s="49"/>
      <c r="V872" s="49"/>
      <c r="W872" s="45"/>
      <c r="X872" s="36"/>
      <c r="AB872" s="45"/>
    </row>
    <row r="873" spans="21:28" hidden="1" x14ac:dyDescent="0.2">
      <c r="U873" s="49"/>
      <c r="V873" s="49"/>
      <c r="W873" s="45"/>
      <c r="X873" s="36"/>
      <c r="AB873" s="45"/>
    </row>
    <row r="874" spans="21:28" hidden="1" x14ac:dyDescent="0.2">
      <c r="U874" s="49"/>
      <c r="V874" s="49"/>
      <c r="W874" s="45"/>
      <c r="X874" s="36"/>
      <c r="AB874" s="45"/>
    </row>
    <row r="875" spans="21:28" hidden="1" x14ac:dyDescent="0.2">
      <c r="U875" s="49"/>
      <c r="V875" s="49"/>
      <c r="W875" s="45"/>
      <c r="X875" s="36"/>
      <c r="AB875" s="45"/>
    </row>
    <row r="876" spans="21:28" hidden="1" x14ac:dyDescent="0.2">
      <c r="U876" s="49"/>
      <c r="V876" s="49"/>
      <c r="W876" s="45"/>
      <c r="X876" s="36"/>
      <c r="AB876" s="45"/>
    </row>
    <row r="877" spans="21:28" hidden="1" x14ac:dyDescent="0.2">
      <c r="U877" s="49"/>
      <c r="V877" s="49"/>
      <c r="W877" s="45"/>
      <c r="X877" s="36"/>
      <c r="AB877" s="45"/>
    </row>
    <row r="878" spans="21:28" hidden="1" x14ac:dyDescent="0.2">
      <c r="U878" s="49"/>
      <c r="V878" s="49"/>
      <c r="W878" s="45"/>
      <c r="X878" s="36"/>
      <c r="AB878" s="45"/>
    </row>
    <row r="879" spans="21:28" hidden="1" x14ac:dyDescent="0.2">
      <c r="U879" s="49"/>
      <c r="V879" s="49"/>
      <c r="W879" s="45"/>
      <c r="X879" s="36"/>
      <c r="AB879" s="45"/>
    </row>
    <row r="880" spans="21:28" hidden="1" x14ac:dyDescent="0.2">
      <c r="U880" s="49"/>
      <c r="V880" s="49"/>
      <c r="W880" s="45"/>
      <c r="X880" s="36"/>
      <c r="AB880" s="45"/>
    </row>
    <row r="881" spans="21:28" hidden="1" x14ac:dyDescent="0.2">
      <c r="U881" s="49"/>
      <c r="V881" s="49"/>
      <c r="W881" s="45"/>
      <c r="X881" s="36"/>
      <c r="AB881" s="45"/>
    </row>
    <row r="882" spans="21:28" hidden="1" x14ac:dyDescent="0.2">
      <c r="U882" s="49"/>
      <c r="V882" s="49"/>
      <c r="W882" s="45"/>
      <c r="X882" s="36"/>
      <c r="AB882" s="45"/>
    </row>
    <row r="883" spans="21:28" hidden="1" x14ac:dyDescent="0.2">
      <c r="U883" s="49"/>
      <c r="V883" s="49"/>
      <c r="W883" s="45"/>
      <c r="X883" s="36"/>
      <c r="AB883" s="45"/>
    </row>
    <row r="884" spans="21:28" hidden="1" x14ac:dyDescent="0.2">
      <c r="U884" s="49"/>
      <c r="V884" s="49"/>
      <c r="W884" s="45"/>
      <c r="X884" s="36"/>
      <c r="AB884" s="45"/>
    </row>
    <row r="885" spans="21:28" hidden="1" x14ac:dyDescent="0.2">
      <c r="U885" s="49"/>
      <c r="V885" s="49"/>
      <c r="W885" s="45"/>
      <c r="X885" s="36"/>
      <c r="AB885" s="45"/>
    </row>
    <row r="886" spans="21:28" hidden="1" x14ac:dyDescent="0.2">
      <c r="U886" s="49"/>
      <c r="V886" s="49"/>
      <c r="W886" s="45"/>
      <c r="X886" s="36"/>
      <c r="AB886" s="45"/>
    </row>
    <row r="887" spans="21:28" hidden="1" x14ac:dyDescent="0.2">
      <c r="U887" s="49"/>
      <c r="V887" s="49"/>
      <c r="W887" s="45"/>
      <c r="X887" s="36"/>
      <c r="AB887" s="45"/>
    </row>
    <row r="888" spans="21:28" hidden="1" x14ac:dyDescent="0.2">
      <c r="U888" s="49"/>
      <c r="V888" s="49"/>
      <c r="W888" s="45"/>
      <c r="X888" s="36"/>
      <c r="AB888" s="45"/>
    </row>
    <row r="889" spans="21:28" hidden="1" x14ac:dyDescent="0.2">
      <c r="U889" s="49"/>
      <c r="V889" s="49"/>
      <c r="W889" s="45"/>
      <c r="X889" s="36"/>
      <c r="AB889" s="45"/>
    </row>
    <row r="890" spans="21:28" hidden="1" x14ac:dyDescent="0.2">
      <c r="U890" s="49"/>
      <c r="V890" s="49"/>
      <c r="W890" s="45"/>
      <c r="X890" s="36"/>
      <c r="AB890" s="45"/>
    </row>
    <row r="891" spans="21:28" hidden="1" x14ac:dyDescent="0.2">
      <c r="U891" s="49"/>
      <c r="V891" s="49"/>
      <c r="W891" s="45"/>
      <c r="X891" s="36"/>
      <c r="AB891" s="45"/>
    </row>
    <row r="892" spans="21:28" hidden="1" x14ac:dyDescent="0.2">
      <c r="U892" s="49"/>
      <c r="V892" s="49"/>
      <c r="W892" s="45"/>
      <c r="X892" s="36"/>
      <c r="AB892" s="45"/>
    </row>
    <row r="893" spans="21:28" hidden="1" x14ac:dyDescent="0.2">
      <c r="U893" s="49"/>
      <c r="V893" s="49"/>
      <c r="W893" s="45"/>
      <c r="X893" s="36"/>
      <c r="AB893" s="45"/>
    </row>
    <row r="894" spans="21:28" hidden="1" x14ac:dyDescent="0.2">
      <c r="U894" s="49"/>
      <c r="V894" s="49"/>
      <c r="W894" s="45"/>
      <c r="X894" s="36"/>
      <c r="AB894" s="45"/>
    </row>
    <row r="895" spans="21:28" hidden="1" x14ac:dyDescent="0.2">
      <c r="U895" s="49"/>
      <c r="V895" s="49"/>
      <c r="W895" s="45"/>
      <c r="X895" s="36"/>
      <c r="AB895" s="45"/>
    </row>
    <row r="896" spans="21:28" hidden="1" x14ac:dyDescent="0.2">
      <c r="U896" s="49"/>
      <c r="V896" s="49"/>
      <c r="W896" s="45"/>
      <c r="X896" s="36"/>
      <c r="AB896" s="45"/>
    </row>
    <row r="897" spans="21:28" hidden="1" x14ac:dyDescent="0.2">
      <c r="U897" s="49"/>
      <c r="V897" s="49"/>
      <c r="W897" s="45"/>
      <c r="X897" s="36"/>
      <c r="AB897" s="45"/>
    </row>
    <row r="898" spans="21:28" hidden="1" x14ac:dyDescent="0.2">
      <c r="U898" s="49"/>
      <c r="V898" s="49"/>
      <c r="W898" s="45"/>
      <c r="X898" s="36"/>
      <c r="AB898" s="45"/>
    </row>
    <row r="899" spans="21:28" hidden="1" x14ac:dyDescent="0.2">
      <c r="U899" s="49"/>
      <c r="V899" s="49"/>
      <c r="W899" s="45"/>
      <c r="X899" s="36"/>
      <c r="AB899" s="45"/>
    </row>
    <row r="900" spans="21:28" hidden="1" x14ac:dyDescent="0.2">
      <c r="U900" s="49"/>
      <c r="V900" s="49"/>
      <c r="W900" s="45"/>
      <c r="X900" s="36"/>
      <c r="AB900" s="45"/>
    </row>
    <row r="901" spans="21:28" hidden="1" x14ac:dyDescent="0.2">
      <c r="U901" s="49"/>
      <c r="V901" s="49"/>
      <c r="W901" s="45"/>
      <c r="X901" s="36"/>
      <c r="AB901" s="45"/>
    </row>
    <row r="902" spans="21:28" hidden="1" x14ac:dyDescent="0.2">
      <c r="U902" s="49"/>
      <c r="V902" s="49"/>
      <c r="W902" s="45"/>
      <c r="X902" s="36"/>
      <c r="AB902" s="45"/>
    </row>
    <row r="903" spans="21:28" hidden="1" x14ac:dyDescent="0.2">
      <c r="U903" s="49"/>
      <c r="V903" s="49"/>
      <c r="W903" s="45"/>
      <c r="X903" s="36"/>
      <c r="AB903" s="45"/>
    </row>
    <row r="904" spans="21:28" hidden="1" x14ac:dyDescent="0.2">
      <c r="U904" s="49"/>
      <c r="V904" s="49"/>
      <c r="W904" s="45"/>
      <c r="X904" s="36"/>
      <c r="AB904" s="45"/>
    </row>
    <row r="905" spans="21:28" hidden="1" x14ac:dyDescent="0.2">
      <c r="U905" s="49"/>
      <c r="V905" s="49"/>
      <c r="W905" s="45"/>
      <c r="X905" s="36"/>
      <c r="AB905" s="45"/>
    </row>
    <row r="906" spans="21:28" hidden="1" x14ac:dyDescent="0.2">
      <c r="U906" s="49"/>
      <c r="V906" s="49"/>
      <c r="W906" s="45"/>
      <c r="X906" s="36"/>
      <c r="AB906" s="45"/>
    </row>
    <row r="907" spans="21:28" hidden="1" x14ac:dyDescent="0.2">
      <c r="U907" s="49"/>
      <c r="V907" s="49"/>
      <c r="W907" s="45"/>
      <c r="X907" s="36"/>
      <c r="AB907" s="45"/>
    </row>
    <row r="908" spans="21:28" hidden="1" x14ac:dyDescent="0.2">
      <c r="U908" s="49"/>
      <c r="V908" s="49"/>
      <c r="W908" s="45"/>
      <c r="X908" s="36"/>
      <c r="AB908" s="45"/>
    </row>
    <row r="909" spans="21:28" hidden="1" x14ac:dyDescent="0.2">
      <c r="U909" s="49"/>
      <c r="V909" s="49"/>
      <c r="W909" s="45"/>
      <c r="X909" s="36"/>
      <c r="AB909" s="45"/>
    </row>
    <row r="910" spans="21:28" hidden="1" x14ac:dyDescent="0.2">
      <c r="U910" s="49"/>
      <c r="V910" s="49"/>
      <c r="W910" s="45"/>
      <c r="X910" s="36"/>
      <c r="AB910" s="45"/>
    </row>
    <row r="911" spans="21:28" hidden="1" x14ac:dyDescent="0.2">
      <c r="U911" s="49"/>
      <c r="V911" s="49"/>
      <c r="W911" s="45"/>
      <c r="X911" s="36"/>
      <c r="AB911" s="45"/>
    </row>
    <row r="912" spans="21:28" hidden="1" x14ac:dyDescent="0.2">
      <c r="U912" s="49"/>
      <c r="V912" s="49"/>
      <c r="W912" s="45"/>
      <c r="X912" s="36"/>
      <c r="AB912" s="45"/>
    </row>
    <row r="913" spans="21:28" hidden="1" x14ac:dyDescent="0.2">
      <c r="U913" s="49"/>
      <c r="V913" s="49"/>
      <c r="W913" s="45"/>
      <c r="X913" s="36"/>
      <c r="AB913" s="45"/>
    </row>
    <row r="914" spans="21:28" hidden="1" x14ac:dyDescent="0.2">
      <c r="U914" s="49"/>
      <c r="V914" s="49"/>
      <c r="W914" s="45"/>
      <c r="X914" s="36"/>
      <c r="AB914" s="45"/>
    </row>
    <row r="915" spans="21:28" hidden="1" x14ac:dyDescent="0.2">
      <c r="U915" s="49"/>
      <c r="V915" s="49"/>
      <c r="W915" s="45"/>
      <c r="X915" s="36"/>
      <c r="AB915" s="45"/>
    </row>
    <row r="916" spans="21:28" hidden="1" x14ac:dyDescent="0.2">
      <c r="U916" s="49"/>
      <c r="V916" s="49"/>
      <c r="W916" s="45"/>
      <c r="X916" s="36"/>
      <c r="AB916" s="45"/>
    </row>
    <row r="917" spans="21:28" hidden="1" x14ac:dyDescent="0.2">
      <c r="U917" s="49"/>
      <c r="V917" s="49"/>
      <c r="W917" s="45"/>
      <c r="X917" s="36"/>
      <c r="AB917" s="45"/>
    </row>
    <row r="918" spans="21:28" hidden="1" x14ac:dyDescent="0.2">
      <c r="U918" s="49"/>
      <c r="V918" s="49"/>
      <c r="W918" s="45"/>
      <c r="X918" s="36"/>
      <c r="AB918" s="45"/>
    </row>
    <row r="919" spans="21:28" hidden="1" x14ac:dyDescent="0.2">
      <c r="U919" s="49"/>
      <c r="V919" s="49"/>
      <c r="W919" s="45"/>
      <c r="X919" s="36"/>
      <c r="AB919" s="45"/>
    </row>
    <row r="920" spans="21:28" hidden="1" x14ac:dyDescent="0.2">
      <c r="U920" s="49"/>
      <c r="V920" s="49"/>
      <c r="W920" s="45"/>
      <c r="X920" s="36"/>
      <c r="AB920" s="45"/>
    </row>
    <row r="921" spans="21:28" hidden="1" x14ac:dyDescent="0.2">
      <c r="U921" s="49"/>
      <c r="V921" s="49"/>
      <c r="W921" s="45"/>
      <c r="X921" s="36"/>
      <c r="AB921" s="45"/>
    </row>
    <row r="922" spans="21:28" hidden="1" x14ac:dyDescent="0.2">
      <c r="U922" s="49"/>
      <c r="V922" s="49"/>
      <c r="W922" s="45"/>
      <c r="X922" s="36"/>
      <c r="AB922" s="45"/>
    </row>
    <row r="923" spans="21:28" hidden="1" x14ac:dyDescent="0.2">
      <c r="U923" s="49"/>
      <c r="V923" s="49"/>
      <c r="W923" s="45"/>
      <c r="X923" s="36"/>
      <c r="AB923" s="45"/>
    </row>
    <row r="924" spans="21:28" hidden="1" x14ac:dyDescent="0.2">
      <c r="U924" s="49"/>
      <c r="V924" s="49"/>
      <c r="W924" s="45"/>
      <c r="X924" s="36"/>
      <c r="AB924" s="45"/>
    </row>
    <row r="925" spans="21:28" hidden="1" x14ac:dyDescent="0.2">
      <c r="U925" s="49"/>
      <c r="V925" s="49"/>
      <c r="W925" s="45"/>
      <c r="X925" s="36"/>
      <c r="AB925" s="45"/>
    </row>
    <row r="926" spans="21:28" hidden="1" x14ac:dyDescent="0.2">
      <c r="U926" s="49"/>
      <c r="V926" s="49"/>
      <c r="W926" s="45"/>
      <c r="X926" s="36"/>
      <c r="AB926" s="45"/>
    </row>
    <row r="927" spans="21:28" hidden="1" x14ac:dyDescent="0.2">
      <c r="U927" s="49"/>
      <c r="V927" s="49"/>
      <c r="W927" s="45"/>
      <c r="X927" s="36"/>
      <c r="AB927" s="45"/>
    </row>
    <row r="928" spans="21:28" hidden="1" x14ac:dyDescent="0.2">
      <c r="U928" s="49"/>
      <c r="V928" s="49"/>
      <c r="W928" s="45"/>
      <c r="X928" s="36"/>
      <c r="AB928" s="45"/>
    </row>
    <row r="929" spans="21:28" hidden="1" x14ac:dyDescent="0.2">
      <c r="U929" s="49"/>
      <c r="V929" s="49"/>
      <c r="W929" s="45"/>
      <c r="X929" s="36"/>
      <c r="AB929" s="45"/>
    </row>
    <row r="930" spans="21:28" hidden="1" x14ac:dyDescent="0.2">
      <c r="U930" s="49"/>
      <c r="V930" s="49"/>
      <c r="W930" s="45"/>
      <c r="X930" s="36"/>
      <c r="AB930" s="45"/>
    </row>
    <row r="931" spans="21:28" hidden="1" x14ac:dyDescent="0.2">
      <c r="U931" s="49"/>
      <c r="V931" s="49"/>
      <c r="W931" s="45"/>
      <c r="X931" s="36"/>
      <c r="AB931" s="45"/>
    </row>
    <row r="932" spans="21:28" hidden="1" x14ac:dyDescent="0.2">
      <c r="U932" s="49"/>
      <c r="V932" s="49"/>
      <c r="W932" s="45"/>
      <c r="X932" s="36"/>
      <c r="AB932" s="45"/>
    </row>
    <row r="933" spans="21:28" hidden="1" x14ac:dyDescent="0.2">
      <c r="U933" s="49"/>
      <c r="V933" s="49"/>
      <c r="W933" s="45"/>
      <c r="X933" s="36"/>
      <c r="AB933" s="45"/>
    </row>
    <row r="934" spans="21:28" hidden="1" x14ac:dyDescent="0.2">
      <c r="U934" s="49"/>
      <c r="V934" s="49"/>
      <c r="W934" s="45"/>
      <c r="X934" s="36"/>
      <c r="AB934" s="45"/>
    </row>
    <row r="935" spans="21:28" hidden="1" x14ac:dyDescent="0.2">
      <c r="U935" s="49"/>
      <c r="V935" s="49"/>
      <c r="W935" s="45"/>
      <c r="X935" s="36"/>
      <c r="AB935" s="45"/>
    </row>
    <row r="936" spans="21:28" hidden="1" x14ac:dyDescent="0.2">
      <c r="U936" s="49"/>
      <c r="V936" s="49"/>
      <c r="W936" s="45"/>
      <c r="X936" s="36"/>
      <c r="AB936" s="45"/>
    </row>
    <row r="937" spans="21:28" hidden="1" x14ac:dyDescent="0.2">
      <c r="U937" s="49"/>
      <c r="V937" s="49"/>
      <c r="W937" s="45"/>
      <c r="X937" s="36"/>
      <c r="AB937" s="45"/>
    </row>
    <row r="938" spans="21:28" hidden="1" x14ac:dyDescent="0.2">
      <c r="U938" s="49"/>
      <c r="V938" s="49"/>
      <c r="W938" s="45"/>
      <c r="X938" s="36"/>
      <c r="AB938" s="45"/>
    </row>
    <row r="939" spans="21:28" hidden="1" x14ac:dyDescent="0.2">
      <c r="U939" s="49"/>
      <c r="V939" s="49"/>
      <c r="W939" s="45"/>
      <c r="X939" s="36"/>
      <c r="AB939" s="45"/>
    </row>
    <row r="940" spans="21:28" hidden="1" x14ac:dyDescent="0.2">
      <c r="U940" s="49"/>
      <c r="V940" s="49"/>
      <c r="W940" s="45"/>
      <c r="X940" s="36"/>
      <c r="AB940" s="45"/>
    </row>
    <row r="941" spans="21:28" hidden="1" x14ac:dyDescent="0.2">
      <c r="U941" s="49"/>
      <c r="V941" s="49"/>
      <c r="W941" s="45"/>
      <c r="X941" s="36"/>
      <c r="AB941" s="45"/>
    </row>
    <row r="942" spans="21:28" hidden="1" x14ac:dyDescent="0.2">
      <c r="U942" s="49"/>
      <c r="V942" s="49"/>
      <c r="W942" s="45"/>
      <c r="X942" s="36"/>
      <c r="AB942" s="45"/>
    </row>
    <row r="943" spans="21:28" hidden="1" x14ac:dyDescent="0.2">
      <c r="U943" s="49"/>
      <c r="V943" s="49"/>
      <c r="W943" s="45"/>
      <c r="X943" s="36"/>
      <c r="AB943" s="45"/>
    </row>
    <row r="944" spans="21:28" hidden="1" x14ac:dyDescent="0.2">
      <c r="U944" s="49"/>
      <c r="V944" s="49"/>
      <c r="W944" s="45"/>
      <c r="X944" s="36"/>
      <c r="AB944" s="45"/>
    </row>
    <row r="945" spans="21:28" hidden="1" x14ac:dyDescent="0.2">
      <c r="U945" s="49"/>
      <c r="V945" s="49"/>
      <c r="W945" s="45"/>
      <c r="X945" s="36"/>
      <c r="AB945" s="45"/>
    </row>
    <row r="946" spans="21:28" hidden="1" x14ac:dyDescent="0.2">
      <c r="U946" s="49"/>
      <c r="V946" s="49"/>
      <c r="W946" s="45"/>
      <c r="X946" s="36"/>
      <c r="AB946" s="45"/>
    </row>
    <row r="947" spans="21:28" hidden="1" x14ac:dyDescent="0.2">
      <c r="U947" s="49"/>
      <c r="V947" s="49"/>
      <c r="W947" s="45"/>
      <c r="X947" s="36"/>
      <c r="AB947" s="45"/>
    </row>
    <row r="948" spans="21:28" hidden="1" x14ac:dyDescent="0.2">
      <c r="U948" s="49"/>
      <c r="V948" s="49"/>
      <c r="W948" s="45"/>
      <c r="X948" s="36"/>
      <c r="AB948" s="45"/>
    </row>
    <row r="949" spans="21:28" hidden="1" x14ac:dyDescent="0.2">
      <c r="U949" s="49"/>
      <c r="V949" s="49"/>
      <c r="W949" s="45"/>
      <c r="X949" s="36"/>
      <c r="AB949" s="45"/>
    </row>
    <row r="950" spans="21:28" hidden="1" x14ac:dyDescent="0.2">
      <c r="U950" s="49"/>
      <c r="V950" s="49"/>
      <c r="W950" s="45"/>
      <c r="X950" s="36"/>
      <c r="AB950" s="45"/>
    </row>
    <row r="951" spans="21:28" hidden="1" x14ac:dyDescent="0.2">
      <c r="U951" s="49"/>
      <c r="V951" s="49"/>
      <c r="W951" s="45"/>
      <c r="X951" s="36"/>
      <c r="AB951" s="45"/>
    </row>
    <row r="952" spans="21:28" hidden="1" x14ac:dyDescent="0.2">
      <c r="U952" s="49"/>
      <c r="V952" s="49"/>
      <c r="W952" s="45"/>
      <c r="X952" s="36"/>
      <c r="AB952" s="45"/>
    </row>
    <row r="953" spans="21:28" hidden="1" x14ac:dyDescent="0.2">
      <c r="U953" s="49"/>
      <c r="V953" s="49"/>
      <c r="W953" s="45"/>
      <c r="X953" s="36"/>
      <c r="AB953" s="45"/>
    </row>
    <row r="954" spans="21:28" hidden="1" x14ac:dyDescent="0.2">
      <c r="U954" s="49"/>
      <c r="V954" s="49"/>
      <c r="W954" s="45"/>
      <c r="X954" s="36"/>
      <c r="AB954" s="45"/>
    </row>
    <row r="955" spans="21:28" hidden="1" x14ac:dyDescent="0.2">
      <c r="U955" s="49"/>
      <c r="V955" s="49"/>
      <c r="W955" s="45"/>
      <c r="X955" s="36"/>
      <c r="AB955" s="45"/>
    </row>
    <row r="956" spans="21:28" hidden="1" x14ac:dyDescent="0.2">
      <c r="U956" s="49"/>
      <c r="V956" s="49"/>
      <c r="W956" s="45"/>
      <c r="X956" s="36"/>
      <c r="AB956" s="45"/>
    </row>
    <row r="957" spans="21:28" hidden="1" x14ac:dyDescent="0.2">
      <c r="U957" s="49"/>
      <c r="V957" s="49"/>
      <c r="W957" s="45"/>
      <c r="X957" s="36"/>
      <c r="AB957" s="45"/>
    </row>
    <row r="958" spans="21:28" hidden="1" x14ac:dyDescent="0.2">
      <c r="U958" s="49"/>
      <c r="V958" s="49"/>
      <c r="W958" s="45"/>
      <c r="X958" s="36"/>
      <c r="AB958" s="45"/>
    </row>
    <row r="959" spans="21:28" hidden="1" x14ac:dyDescent="0.2">
      <c r="U959" s="49"/>
      <c r="V959" s="49"/>
      <c r="W959" s="45"/>
      <c r="X959" s="36"/>
      <c r="AB959" s="45"/>
    </row>
    <row r="960" spans="21:28" hidden="1" x14ac:dyDescent="0.2">
      <c r="U960" s="49"/>
      <c r="V960" s="49"/>
      <c r="W960" s="45"/>
      <c r="X960" s="36"/>
      <c r="AB960" s="45"/>
    </row>
    <row r="961" spans="21:28" hidden="1" x14ac:dyDescent="0.2">
      <c r="U961" s="49"/>
      <c r="V961" s="49"/>
      <c r="W961" s="45"/>
      <c r="X961" s="36"/>
      <c r="AB961" s="45"/>
    </row>
    <row r="962" spans="21:28" hidden="1" x14ac:dyDescent="0.2">
      <c r="U962" s="49"/>
      <c r="V962" s="49"/>
      <c r="W962" s="45"/>
      <c r="X962" s="36"/>
      <c r="AB962" s="45"/>
    </row>
    <row r="963" spans="21:28" hidden="1" x14ac:dyDescent="0.2">
      <c r="U963" s="49"/>
      <c r="V963" s="49"/>
      <c r="W963" s="45"/>
      <c r="X963" s="36"/>
      <c r="AB963" s="45"/>
    </row>
    <row r="964" spans="21:28" hidden="1" x14ac:dyDescent="0.2">
      <c r="U964" s="49"/>
      <c r="V964" s="49"/>
      <c r="W964" s="45"/>
      <c r="X964" s="36"/>
      <c r="AB964" s="45"/>
    </row>
    <row r="965" spans="21:28" hidden="1" x14ac:dyDescent="0.2">
      <c r="U965" s="49"/>
      <c r="V965" s="49"/>
      <c r="W965" s="45"/>
      <c r="X965" s="36"/>
      <c r="AB965" s="45"/>
    </row>
    <row r="966" spans="21:28" hidden="1" x14ac:dyDescent="0.2">
      <c r="U966" s="49"/>
      <c r="V966" s="49"/>
      <c r="W966" s="45"/>
      <c r="X966" s="36"/>
      <c r="AB966" s="45"/>
    </row>
    <row r="967" spans="21:28" hidden="1" x14ac:dyDescent="0.2">
      <c r="U967" s="49"/>
      <c r="V967" s="49"/>
      <c r="W967" s="45"/>
      <c r="X967" s="36"/>
      <c r="AB967" s="45"/>
    </row>
    <row r="968" spans="21:28" hidden="1" x14ac:dyDescent="0.2">
      <c r="U968" s="49"/>
      <c r="V968" s="49"/>
      <c r="W968" s="45"/>
      <c r="X968" s="36"/>
      <c r="AB968" s="45"/>
    </row>
    <row r="969" spans="21:28" hidden="1" x14ac:dyDescent="0.2">
      <c r="U969" s="49"/>
      <c r="V969" s="49"/>
      <c r="W969" s="45"/>
      <c r="X969" s="36"/>
      <c r="AB969" s="45"/>
    </row>
    <row r="970" spans="21:28" hidden="1" x14ac:dyDescent="0.2">
      <c r="U970" s="49"/>
      <c r="V970" s="49"/>
      <c r="W970" s="45"/>
      <c r="X970" s="36"/>
      <c r="AB970" s="45"/>
    </row>
    <row r="971" spans="21:28" hidden="1" x14ac:dyDescent="0.2">
      <c r="U971" s="49"/>
      <c r="V971" s="49"/>
      <c r="W971" s="45"/>
      <c r="X971" s="36"/>
      <c r="AB971" s="45"/>
    </row>
    <row r="972" spans="21:28" hidden="1" x14ac:dyDescent="0.2">
      <c r="U972" s="49"/>
      <c r="V972" s="49"/>
      <c r="W972" s="45"/>
      <c r="X972" s="36"/>
      <c r="AB972" s="45"/>
    </row>
    <row r="973" spans="21:28" hidden="1" x14ac:dyDescent="0.2">
      <c r="U973" s="49"/>
      <c r="V973" s="49"/>
      <c r="W973" s="45"/>
      <c r="X973" s="36"/>
      <c r="AB973" s="45"/>
    </row>
    <row r="974" spans="21:28" hidden="1" x14ac:dyDescent="0.2">
      <c r="U974" s="49"/>
      <c r="V974" s="49"/>
      <c r="W974" s="45"/>
      <c r="X974" s="36"/>
      <c r="AB974" s="45"/>
    </row>
    <row r="975" spans="21:28" hidden="1" x14ac:dyDescent="0.2">
      <c r="U975" s="49"/>
      <c r="V975" s="49"/>
      <c r="W975" s="45"/>
      <c r="X975" s="36"/>
      <c r="AB975" s="45"/>
    </row>
    <row r="976" spans="21:28" hidden="1" x14ac:dyDescent="0.2">
      <c r="U976" s="49"/>
      <c r="V976" s="49"/>
      <c r="W976" s="45"/>
      <c r="X976" s="36"/>
      <c r="AB976" s="45"/>
    </row>
    <row r="977" spans="21:28" hidden="1" x14ac:dyDescent="0.2">
      <c r="U977" s="49"/>
      <c r="V977" s="49"/>
      <c r="W977" s="45"/>
      <c r="X977" s="36"/>
      <c r="AB977" s="45"/>
    </row>
    <row r="978" spans="21:28" hidden="1" x14ac:dyDescent="0.2">
      <c r="U978" s="49"/>
      <c r="V978" s="49"/>
      <c r="W978" s="45"/>
      <c r="X978" s="36"/>
      <c r="AB978" s="45"/>
    </row>
    <row r="979" spans="21:28" hidden="1" x14ac:dyDescent="0.2">
      <c r="U979" s="49"/>
      <c r="V979" s="49"/>
      <c r="W979" s="45"/>
      <c r="X979" s="36"/>
      <c r="AB979" s="45"/>
    </row>
    <row r="980" spans="21:28" hidden="1" x14ac:dyDescent="0.2">
      <c r="U980" s="49"/>
      <c r="V980" s="49"/>
      <c r="W980" s="45"/>
      <c r="X980" s="36"/>
      <c r="AB980" s="45"/>
    </row>
    <row r="981" spans="21:28" hidden="1" x14ac:dyDescent="0.2">
      <c r="U981" s="49"/>
      <c r="V981" s="49"/>
      <c r="W981" s="45"/>
      <c r="X981" s="36"/>
      <c r="AB981" s="45"/>
    </row>
    <row r="982" spans="21:28" hidden="1" x14ac:dyDescent="0.2">
      <c r="U982" s="49"/>
      <c r="V982" s="49"/>
      <c r="W982" s="45"/>
      <c r="X982" s="36"/>
      <c r="AB982" s="45"/>
    </row>
    <row r="983" spans="21:28" hidden="1" x14ac:dyDescent="0.2">
      <c r="U983" s="49"/>
      <c r="V983" s="49"/>
      <c r="W983" s="45"/>
      <c r="X983" s="36"/>
      <c r="AB983" s="45"/>
    </row>
    <row r="984" spans="21:28" hidden="1" x14ac:dyDescent="0.2">
      <c r="U984" s="49"/>
      <c r="V984" s="49"/>
      <c r="W984" s="45"/>
      <c r="X984" s="36"/>
      <c r="AB984" s="45"/>
    </row>
    <row r="985" spans="21:28" hidden="1" x14ac:dyDescent="0.2">
      <c r="U985" s="49"/>
      <c r="V985" s="49"/>
      <c r="W985" s="45"/>
      <c r="X985" s="36"/>
      <c r="AB985" s="45"/>
    </row>
    <row r="986" spans="21:28" hidden="1" x14ac:dyDescent="0.2">
      <c r="U986" s="49"/>
      <c r="V986" s="49"/>
      <c r="W986" s="45"/>
      <c r="X986" s="36"/>
      <c r="AB986" s="45"/>
    </row>
    <row r="987" spans="21:28" hidden="1" x14ac:dyDescent="0.2">
      <c r="U987" s="49"/>
      <c r="V987" s="49"/>
      <c r="W987" s="45"/>
      <c r="X987" s="36"/>
      <c r="AB987" s="45"/>
    </row>
    <row r="988" spans="21:28" hidden="1" x14ac:dyDescent="0.2">
      <c r="U988" s="49"/>
      <c r="V988" s="49"/>
      <c r="W988" s="45"/>
      <c r="X988" s="36"/>
      <c r="AB988" s="45"/>
    </row>
    <row r="989" spans="21:28" hidden="1" x14ac:dyDescent="0.2">
      <c r="U989" s="49"/>
      <c r="V989" s="49"/>
      <c r="W989" s="45"/>
      <c r="X989" s="36"/>
      <c r="AB989" s="45"/>
    </row>
    <row r="990" spans="21:28" hidden="1" x14ac:dyDescent="0.2">
      <c r="U990" s="49"/>
      <c r="V990" s="49"/>
      <c r="W990" s="45"/>
      <c r="X990" s="36"/>
      <c r="AB990" s="45"/>
    </row>
    <row r="991" spans="21:28" hidden="1" x14ac:dyDescent="0.2">
      <c r="U991" s="49"/>
      <c r="V991" s="49"/>
      <c r="W991" s="45"/>
      <c r="X991" s="36"/>
      <c r="AB991" s="45"/>
    </row>
    <row r="992" spans="21:28" hidden="1" x14ac:dyDescent="0.2">
      <c r="U992" s="49"/>
      <c r="V992" s="49"/>
      <c r="W992" s="45"/>
      <c r="X992" s="36"/>
      <c r="AB992" s="45"/>
    </row>
    <row r="993" spans="21:28" hidden="1" x14ac:dyDescent="0.2">
      <c r="U993" s="49"/>
      <c r="V993" s="49"/>
      <c r="W993" s="45"/>
      <c r="X993" s="36"/>
      <c r="AB993" s="45"/>
    </row>
    <row r="994" spans="21:28" hidden="1" x14ac:dyDescent="0.2">
      <c r="U994" s="49"/>
      <c r="V994" s="49"/>
      <c r="W994" s="45"/>
      <c r="X994" s="36"/>
      <c r="AB994" s="45"/>
    </row>
    <row r="995" spans="21:28" hidden="1" x14ac:dyDescent="0.2">
      <c r="U995" s="49"/>
      <c r="V995" s="49"/>
      <c r="W995" s="45"/>
      <c r="X995" s="36"/>
      <c r="AB995" s="45"/>
    </row>
    <row r="996" spans="21:28" hidden="1" x14ac:dyDescent="0.2">
      <c r="U996" s="49"/>
      <c r="V996" s="49"/>
      <c r="W996" s="45"/>
      <c r="X996" s="36"/>
      <c r="AB996" s="45"/>
    </row>
    <row r="997" spans="21:28" hidden="1" x14ac:dyDescent="0.2">
      <c r="U997" s="49"/>
      <c r="V997" s="49"/>
      <c r="W997" s="45"/>
      <c r="X997" s="36"/>
      <c r="AB997" s="45"/>
    </row>
    <row r="998" spans="21:28" hidden="1" x14ac:dyDescent="0.2">
      <c r="U998" s="49"/>
      <c r="V998" s="49"/>
      <c r="W998" s="45"/>
      <c r="X998" s="36"/>
      <c r="AB998" s="45"/>
    </row>
    <row r="999" spans="21:28" hidden="1" x14ac:dyDescent="0.2">
      <c r="U999" s="49"/>
      <c r="V999" s="49"/>
      <c r="W999" s="45"/>
      <c r="X999" s="36"/>
      <c r="AB999" s="45"/>
    </row>
    <row r="1000" spans="21:28" hidden="1" x14ac:dyDescent="0.2">
      <c r="U1000" s="49"/>
      <c r="V1000" s="49"/>
      <c r="W1000" s="45"/>
      <c r="X1000" s="36"/>
      <c r="AB1000" s="45"/>
    </row>
    <row r="1001" spans="21:28" hidden="1" x14ac:dyDescent="0.2">
      <c r="U1001" s="49"/>
      <c r="V1001" s="49"/>
      <c r="W1001" s="45"/>
      <c r="X1001" s="36"/>
      <c r="AB1001" s="45"/>
    </row>
    <row r="1002" spans="21:28" hidden="1" x14ac:dyDescent="0.2">
      <c r="U1002" s="49"/>
      <c r="V1002" s="49"/>
      <c r="W1002" s="45"/>
      <c r="X1002" s="36"/>
      <c r="AB1002" s="45"/>
    </row>
    <row r="1003" spans="21:28" hidden="1" x14ac:dyDescent="0.2">
      <c r="U1003" s="49"/>
      <c r="V1003" s="49"/>
      <c r="W1003" s="45"/>
      <c r="X1003" s="36"/>
      <c r="AB1003" s="45"/>
    </row>
    <row r="1004" spans="21:28" hidden="1" x14ac:dyDescent="0.2">
      <c r="U1004" s="49"/>
      <c r="V1004" s="49"/>
      <c r="W1004" s="45"/>
      <c r="X1004" s="36"/>
      <c r="AB1004" s="45"/>
    </row>
    <row r="1005" spans="21:28" hidden="1" x14ac:dyDescent="0.2">
      <c r="U1005" s="49"/>
      <c r="V1005" s="49"/>
      <c r="W1005" s="45"/>
      <c r="X1005" s="36"/>
      <c r="AB1005" s="45"/>
    </row>
    <row r="1006" spans="21:28" hidden="1" x14ac:dyDescent="0.2">
      <c r="U1006" s="49"/>
      <c r="V1006" s="49"/>
      <c r="W1006" s="45"/>
      <c r="X1006" s="36"/>
      <c r="AB1006" s="45"/>
    </row>
    <row r="1007" spans="21:28" hidden="1" x14ac:dyDescent="0.2">
      <c r="U1007" s="49"/>
      <c r="V1007" s="49"/>
      <c r="W1007" s="45"/>
      <c r="X1007" s="36"/>
      <c r="AB1007" s="45"/>
    </row>
    <row r="1008" spans="21:28" hidden="1" x14ac:dyDescent="0.2">
      <c r="U1008" s="49"/>
      <c r="V1008" s="49"/>
      <c r="W1008" s="45"/>
      <c r="X1008" s="36"/>
      <c r="AB1008" s="45"/>
    </row>
    <row r="1009" spans="21:28" hidden="1" x14ac:dyDescent="0.2">
      <c r="U1009" s="49"/>
      <c r="V1009" s="49"/>
      <c r="W1009" s="45"/>
      <c r="X1009" s="36"/>
      <c r="AB1009" s="45"/>
    </row>
    <row r="1010" spans="21:28" hidden="1" x14ac:dyDescent="0.2">
      <c r="U1010" s="49"/>
      <c r="V1010" s="49"/>
      <c r="W1010" s="45"/>
      <c r="X1010" s="36"/>
      <c r="AB1010" s="45"/>
    </row>
    <row r="1011" spans="21:28" hidden="1" x14ac:dyDescent="0.2">
      <c r="U1011" s="49"/>
      <c r="V1011" s="49"/>
      <c r="W1011" s="45"/>
      <c r="X1011" s="36"/>
      <c r="AB1011" s="45"/>
    </row>
    <row r="1012" spans="21:28" hidden="1" x14ac:dyDescent="0.2">
      <c r="U1012" s="49"/>
      <c r="V1012" s="49"/>
      <c r="W1012" s="45"/>
      <c r="X1012" s="36"/>
      <c r="AB1012" s="45"/>
    </row>
    <row r="1013" spans="21:28" hidden="1" x14ac:dyDescent="0.2">
      <c r="U1013" s="49"/>
      <c r="V1013" s="49"/>
      <c r="W1013" s="45"/>
      <c r="X1013" s="36"/>
      <c r="AB1013" s="45"/>
    </row>
    <row r="1014" spans="21:28" hidden="1" x14ac:dyDescent="0.2">
      <c r="U1014" s="49"/>
      <c r="V1014" s="49"/>
      <c r="W1014" s="45"/>
      <c r="X1014" s="36"/>
      <c r="AB1014" s="45"/>
    </row>
    <row r="1015" spans="21:28" hidden="1" x14ac:dyDescent="0.2">
      <c r="U1015" s="49"/>
      <c r="V1015" s="49"/>
      <c r="W1015" s="45"/>
      <c r="X1015" s="36"/>
      <c r="AB1015" s="45"/>
    </row>
    <row r="1016" spans="21:28" hidden="1" x14ac:dyDescent="0.2">
      <c r="U1016" s="49"/>
      <c r="V1016" s="49"/>
      <c r="W1016" s="45"/>
      <c r="X1016" s="36"/>
      <c r="AB1016" s="45"/>
    </row>
    <row r="1017" spans="21:28" hidden="1" x14ac:dyDescent="0.2">
      <c r="U1017" s="49"/>
      <c r="V1017" s="49"/>
      <c r="W1017" s="45"/>
      <c r="X1017" s="36"/>
      <c r="AB1017" s="45"/>
    </row>
    <row r="1018" spans="21:28" hidden="1" x14ac:dyDescent="0.2">
      <c r="U1018" s="49"/>
      <c r="V1018" s="49"/>
      <c r="W1018" s="45"/>
      <c r="X1018" s="36"/>
      <c r="AB1018" s="45"/>
    </row>
    <row r="1019" spans="21:28" hidden="1" x14ac:dyDescent="0.2">
      <c r="U1019" s="49"/>
      <c r="V1019" s="49"/>
      <c r="W1019" s="45"/>
      <c r="X1019" s="36"/>
      <c r="AB1019" s="45"/>
    </row>
    <row r="1020" spans="21:28" hidden="1" x14ac:dyDescent="0.2">
      <c r="U1020" s="49"/>
      <c r="V1020" s="49"/>
      <c r="W1020" s="45"/>
      <c r="X1020" s="36"/>
      <c r="AB1020" s="45"/>
    </row>
    <row r="1021" spans="21:28" hidden="1" x14ac:dyDescent="0.2">
      <c r="U1021" s="49"/>
      <c r="V1021" s="49"/>
      <c r="W1021" s="45"/>
      <c r="X1021" s="36"/>
      <c r="AB1021" s="45"/>
    </row>
    <row r="1022" spans="21:28" hidden="1" x14ac:dyDescent="0.2">
      <c r="U1022" s="49"/>
      <c r="V1022" s="49"/>
      <c r="W1022" s="45"/>
      <c r="X1022" s="36"/>
      <c r="AB1022" s="45"/>
    </row>
    <row r="1023" spans="21:28" hidden="1" x14ac:dyDescent="0.2">
      <c r="U1023" s="49"/>
      <c r="V1023" s="49"/>
      <c r="W1023" s="45"/>
      <c r="X1023" s="36"/>
      <c r="AB1023" s="45"/>
    </row>
    <row r="1024" spans="21:28" hidden="1" x14ac:dyDescent="0.2">
      <c r="U1024" s="49"/>
      <c r="V1024" s="49"/>
      <c r="W1024" s="45"/>
      <c r="X1024" s="36"/>
      <c r="AB1024" s="45"/>
    </row>
    <row r="1025" spans="21:28" hidden="1" x14ac:dyDescent="0.2">
      <c r="U1025" s="49"/>
      <c r="V1025" s="49"/>
      <c r="W1025" s="45"/>
      <c r="X1025" s="36"/>
      <c r="AB1025" s="45"/>
    </row>
    <row r="1026" spans="21:28" hidden="1" x14ac:dyDescent="0.2">
      <c r="U1026" s="49"/>
      <c r="V1026" s="49"/>
      <c r="W1026" s="45"/>
      <c r="X1026" s="36"/>
      <c r="AB1026" s="45"/>
    </row>
    <row r="1027" spans="21:28" hidden="1" x14ac:dyDescent="0.2">
      <c r="U1027" s="49"/>
      <c r="V1027" s="49"/>
      <c r="W1027" s="45"/>
      <c r="X1027" s="36"/>
      <c r="AB1027" s="45"/>
    </row>
    <row r="1028" spans="21:28" hidden="1" x14ac:dyDescent="0.2">
      <c r="U1028" s="49"/>
      <c r="V1028" s="49"/>
      <c r="W1028" s="45"/>
      <c r="X1028" s="36"/>
      <c r="AB1028" s="45"/>
    </row>
    <row r="1029" spans="21:28" hidden="1" x14ac:dyDescent="0.2">
      <c r="U1029" s="49"/>
      <c r="V1029" s="49"/>
      <c r="W1029" s="45"/>
      <c r="X1029" s="36"/>
      <c r="AB1029" s="45"/>
    </row>
    <row r="1030" spans="21:28" hidden="1" x14ac:dyDescent="0.2">
      <c r="U1030" s="49"/>
      <c r="V1030" s="49"/>
      <c r="W1030" s="45"/>
      <c r="X1030" s="36"/>
      <c r="AB1030" s="45"/>
    </row>
    <row r="1031" spans="21:28" hidden="1" x14ac:dyDescent="0.2">
      <c r="U1031" s="49"/>
      <c r="V1031" s="49"/>
      <c r="W1031" s="45"/>
      <c r="X1031" s="36"/>
      <c r="AB1031" s="45"/>
    </row>
    <row r="1032" spans="21:28" hidden="1" x14ac:dyDescent="0.2">
      <c r="U1032" s="49"/>
      <c r="V1032" s="49"/>
      <c r="W1032" s="45"/>
      <c r="X1032" s="36"/>
      <c r="AB1032" s="45"/>
    </row>
    <row r="1033" spans="21:28" hidden="1" x14ac:dyDescent="0.2">
      <c r="U1033" s="49"/>
      <c r="V1033" s="49"/>
      <c r="W1033" s="45"/>
      <c r="X1033" s="36"/>
      <c r="AB1033" s="45"/>
    </row>
    <row r="1034" spans="21:28" hidden="1" x14ac:dyDescent="0.2">
      <c r="U1034" s="49"/>
      <c r="V1034" s="49"/>
      <c r="W1034" s="45"/>
      <c r="X1034" s="36"/>
      <c r="AB1034" s="45"/>
    </row>
    <row r="1035" spans="21:28" hidden="1" x14ac:dyDescent="0.2">
      <c r="U1035" s="49"/>
      <c r="V1035" s="49"/>
      <c r="W1035" s="45"/>
      <c r="X1035" s="36"/>
      <c r="AB1035" s="45"/>
    </row>
    <row r="1036" spans="21:28" hidden="1" x14ac:dyDescent="0.2">
      <c r="U1036" s="49"/>
      <c r="V1036" s="49"/>
      <c r="W1036" s="45"/>
      <c r="X1036" s="36"/>
      <c r="AB1036" s="45"/>
    </row>
    <row r="1037" spans="21:28" hidden="1" x14ac:dyDescent="0.2">
      <c r="U1037" s="49"/>
      <c r="V1037" s="49"/>
      <c r="W1037" s="45"/>
      <c r="X1037" s="36"/>
      <c r="AB1037" s="45"/>
    </row>
    <row r="1038" spans="21:28" hidden="1" x14ac:dyDescent="0.2">
      <c r="U1038" s="49"/>
      <c r="V1038" s="49"/>
      <c r="W1038" s="45"/>
      <c r="X1038" s="36"/>
      <c r="AB1038" s="45"/>
    </row>
    <row r="1039" spans="21:28" hidden="1" x14ac:dyDescent="0.2">
      <c r="U1039" s="49"/>
      <c r="V1039" s="49"/>
      <c r="W1039" s="45"/>
      <c r="X1039" s="36"/>
      <c r="AB1039" s="45"/>
    </row>
    <row r="1040" spans="21:28" hidden="1" x14ac:dyDescent="0.2">
      <c r="U1040" s="49"/>
      <c r="V1040" s="49"/>
      <c r="W1040" s="45"/>
      <c r="X1040" s="36"/>
      <c r="AB1040" s="45"/>
    </row>
    <row r="1041" spans="21:28" hidden="1" x14ac:dyDescent="0.2">
      <c r="U1041" s="49"/>
      <c r="V1041" s="49"/>
      <c r="W1041" s="45"/>
      <c r="X1041" s="36"/>
      <c r="AB1041" s="45"/>
    </row>
    <row r="1042" spans="21:28" hidden="1" x14ac:dyDescent="0.2">
      <c r="U1042" s="49"/>
      <c r="V1042" s="49"/>
      <c r="W1042" s="45"/>
      <c r="X1042" s="36"/>
      <c r="AB1042" s="45"/>
    </row>
    <row r="1043" spans="21:28" hidden="1" x14ac:dyDescent="0.2">
      <c r="U1043" s="49"/>
      <c r="V1043" s="49"/>
      <c r="W1043" s="45"/>
      <c r="X1043" s="36"/>
      <c r="AB1043" s="45"/>
    </row>
    <row r="1044" spans="21:28" hidden="1" x14ac:dyDescent="0.2">
      <c r="U1044" s="49"/>
      <c r="V1044" s="49"/>
      <c r="W1044" s="45"/>
      <c r="X1044" s="36"/>
      <c r="AB1044" s="45"/>
    </row>
    <row r="1045" spans="21:28" hidden="1" x14ac:dyDescent="0.2">
      <c r="U1045" s="49"/>
      <c r="V1045" s="49"/>
      <c r="W1045" s="45"/>
      <c r="X1045" s="36"/>
      <c r="AB1045" s="45"/>
    </row>
    <row r="1046" spans="21:28" hidden="1" x14ac:dyDescent="0.2">
      <c r="U1046" s="49"/>
      <c r="V1046" s="49"/>
      <c r="W1046" s="45"/>
      <c r="X1046" s="36"/>
      <c r="AB1046" s="45"/>
    </row>
    <row r="1047" spans="21:28" hidden="1" x14ac:dyDescent="0.2">
      <c r="U1047" s="49"/>
      <c r="V1047" s="49"/>
      <c r="W1047" s="45"/>
      <c r="X1047" s="36"/>
      <c r="AB1047" s="45"/>
    </row>
    <row r="1048" spans="21:28" hidden="1" x14ac:dyDescent="0.2">
      <c r="U1048" s="49"/>
      <c r="V1048" s="49"/>
      <c r="W1048" s="45"/>
      <c r="X1048" s="36"/>
      <c r="AB1048" s="45"/>
    </row>
    <row r="1049" spans="21:28" hidden="1" x14ac:dyDescent="0.2">
      <c r="U1049" s="49"/>
      <c r="V1049" s="49"/>
      <c r="W1049" s="45"/>
      <c r="X1049" s="36"/>
      <c r="AB1049" s="45"/>
    </row>
    <row r="1050" spans="21:28" hidden="1" x14ac:dyDescent="0.2">
      <c r="U1050" s="49"/>
      <c r="V1050" s="49"/>
      <c r="W1050" s="45"/>
      <c r="X1050" s="36"/>
      <c r="AB1050" s="45"/>
    </row>
    <row r="1051" spans="21:28" hidden="1" x14ac:dyDescent="0.2">
      <c r="U1051" s="49"/>
      <c r="V1051" s="49"/>
      <c r="W1051" s="45"/>
      <c r="X1051" s="36"/>
      <c r="AB1051" s="45"/>
    </row>
    <row r="1052" spans="21:28" hidden="1" x14ac:dyDescent="0.2">
      <c r="U1052" s="49"/>
      <c r="V1052" s="49"/>
      <c r="W1052" s="45"/>
      <c r="X1052" s="36"/>
      <c r="AB1052" s="45"/>
    </row>
    <row r="1053" spans="21:28" hidden="1" x14ac:dyDescent="0.2">
      <c r="U1053" s="49"/>
      <c r="V1053" s="49"/>
      <c r="W1053" s="45"/>
      <c r="X1053" s="36"/>
      <c r="AB1053" s="45"/>
    </row>
    <row r="1054" spans="21:28" hidden="1" x14ac:dyDescent="0.2">
      <c r="U1054" s="49"/>
      <c r="V1054" s="49"/>
      <c r="W1054" s="45"/>
      <c r="X1054" s="36"/>
      <c r="AB1054" s="45"/>
    </row>
    <row r="1055" spans="21:28" hidden="1" x14ac:dyDescent="0.2">
      <c r="U1055" s="49"/>
      <c r="V1055" s="49"/>
      <c r="W1055" s="45"/>
      <c r="X1055" s="36"/>
      <c r="AB1055" s="45"/>
    </row>
    <row r="1056" spans="21:28" hidden="1" x14ac:dyDescent="0.2">
      <c r="U1056" s="49"/>
      <c r="V1056" s="49"/>
      <c r="W1056" s="45"/>
      <c r="X1056" s="36"/>
      <c r="AB1056" s="45"/>
    </row>
    <row r="1057" spans="21:28" hidden="1" x14ac:dyDescent="0.2">
      <c r="U1057" s="49"/>
      <c r="V1057" s="49"/>
      <c r="W1057" s="45"/>
      <c r="X1057" s="36"/>
      <c r="AB1057" s="45"/>
    </row>
    <row r="1058" spans="21:28" hidden="1" x14ac:dyDescent="0.2">
      <c r="U1058" s="49"/>
      <c r="V1058" s="49"/>
      <c r="W1058" s="45"/>
      <c r="X1058" s="36"/>
      <c r="AB1058" s="45"/>
    </row>
    <row r="1059" spans="21:28" hidden="1" x14ac:dyDescent="0.2">
      <c r="U1059" s="49"/>
      <c r="V1059" s="49"/>
      <c r="W1059" s="45"/>
      <c r="X1059" s="36"/>
      <c r="AB1059" s="45"/>
    </row>
    <row r="1060" spans="21:28" hidden="1" x14ac:dyDescent="0.2">
      <c r="U1060" s="49"/>
      <c r="V1060" s="49"/>
      <c r="W1060" s="45"/>
      <c r="X1060" s="36"/>
      <c r="AB1060" s="45"/>
    </row>
    <row r="1061" spans="21:28" hidden="1" x14ac:dyDescent="0.2">
      <c r="U1061" s="49"/>
      <c r="V1061" s="49"/>
      <c r="W1061" s="45"/>
      <c r="X1061" s="36"/>
      <c r="AB1061" s="45"/>
    </row>
    <row r="1062" spans="21:28" hidden="1" x14ac:dyDescent="0.2">
      <c r="U1062" s="49"/>
      <c r="V1062" s="49"/>
      <c r="W1062" s="45"/>
      <c r="X1062" s="36"/>
      <c r="AB1062" s="45"/>
    </row>
    <row r="1063" spans="21:28" hidden="1" x14ac:dyDescent="0.2">
      <c r="U1063" s="49"/>
      <c r="V1063" s="49"/>
      <c r="W1063" s="45"/>
      <c r="X1063" s="36"/>
      <c r="AB1063" s="45"/>
    </row>
    <row r="1064" spans="21:28" hidden="1" x14ac:dyDescent="0.2">
      <c r="U1064" s="49"/>
      <c r="V1064" s="49"/>
      <c r="W1064" s="45"/>
      <c r="X1064" s="36"/>
      <c r="AB1064" s="45"/>
    </row>
    <row r="1065" spans="21:28" hidden="1" x14ac:dyDescent="0.2">
      <c r="U1065" s="49"/>
      <c r="V1065" s="49"/>
      <c r="W1065" s="45"/>
      <c r="X1065" s="36"/>
      <c r="AB1065" s="45"/>
    </row>
    <row r="1066" spans="21:28" hidden="1" x14ac:dyDescent="0.2">
      <c r="U1066" s="49"/>
      <c r="V1066" s="49"/>
      <c r="W1066" s="45"/>
      <c r="X1066" s="36"/>
      <c r="AB1066" s="45"/>
    </row>
    <row r="1067" spans="21:28" hidden="1" x14ac:dyDescent="0.2">
      <c r="U1067" s="49"/>
      <c r="V1067" s="49"/>
      <c r="W1067" s="45"/>
      <c r="X1067" s="36"/>
      <c r="AB1067" s="45"/>
    </row>
    <row r="1068" spans="21:28" hidden="1" x14ac:dyDescent="0.2">
      <c r="U1068" s="49"/>
      <c r="V1068" s="49"/>
      <c r="W1068" s="45"/>
      <c r="X1068" s="36"/>
      <c r="AB1068" s="45"/>
    </row>
    <row r="1069" spans="21:28" hidden="1" x14ac:dyDescent="0.2">
      <c r="U1069" s="49"/>
      <c r="V1069" s="49"/>
      <c r="W1069" s="45"/>
      <c r="X1069" s="36"/>
      <c r="AB1069" s="45"/>
    </row>
    <row r="1070" spans="21:28" hidden="1" x14ac:dyDescent="0.2">
      <c r="U1070" s="49"/>
      <c r="V1070" s="49"/>
      <c r="W1070" s="45"/>
      <c r="X1070" s="36"/>
      <c r="AB1070" s="45"/>
    </row>
    <row r="1071" spans="21:28" hidden="1" x14ac:dyDescent="0.2">
      <c r="U1071" s="49"/>
      <c r="V1071" s="49"/>
      <c r="W1071" s="45"/>
      <c r="X1071" s="36"/>
      <c r="AB1071" s="45"/>
    </row>
    <row r="1072" spans="21:28" hidden="1" x14ac:dyDescent="0.2">
      <c r="U1072" s="49"/>
      <c r="V1072" s="49"/>
      <c r="W1072" s="45"/>
      <c r="X1072" s="36"/>
      <c r="AB1072" s="45"/>
    </row>
    <row r="1073" spans="21:28" hidden="1" x14ac:dyDescent="0.2">
      <c r="U1073" s="49"/>
      <c r="V1073" s="49"/>
      <c r="W1073" s="45"/>
      <c r="X1073" s="36"/>
      <c r="AB1073" s="45"/>
    </row>
    <row r="1074" spans="21:28" hidden="1" x14ac:dyDescent="0.2">
      <c r="U1074" s="49"/>
      <c r="V1074" s="49"/>
      <c r="W1074" s="45"/>
      <c r="X1074" s="36"/>
      <c r="AB1074" s="45"/>
    </row>
    <row r="1075" spans="21:28" hidden="1" x14ac:dyDescent="0.2">
      <c r="U1075" s="49"/>
      <c r="V1075" s="49"/>
      <c r="W1075" s="45"/>
      <c r="X1075" s="36"/>
      <c r="AB1075" s="45"/>
    </row>
    <row r="1076" spans="21:28" hidden="1" x14ac:dyDescent="0.2">
      <c r="U1076" s="49"/>
      <c r="V1076" s="49"/>
      <c r="W1076" s="45"/>
      <c r="X1076" s="36"/>
      <c r="AB1076" s="45"/>
    </row>
    <row r="1077" spans="21:28" hidden="1" x14ac:dyDescent="0.2">
      <c r="U1077" s="49"/>
      <c r="V1077" s="49"/>
      <c r="W1077" s="45"/>
      <c r="X1077" s="36"/>
      <c r="AB1077" s="45"/>
    </row>
    <row r="1078" spans="21:28" hidden="1" x14ac:dyDescent="0.2">
      <c r="U1078" s="49"/>
      <c r="V1078" s="49"/>
      <c r="W1078" s="45"/>
      <c r="X1078" s="36"/>
      <c r="AB1078" s="45"/>
    </row>
    <row r="1079" spans="21:28" hidden="1" x14ac:dyDescent="0.2">
      <c r="U1079" s="49"/>
      <c r="V1079" s="49"/>
      <c r="W1079" s="45"/>
      <c r="X1079" s="36"/>
      <c r="AB1079" s="45"/>
    </row>
    <row r="1080" spans="21:28" hidden="1" x14ac:dyDescent="0.2">
      <c r="U1080" s="49"/>
      <c r="V1080" s="49"/>
      <c r="W1080" s="45"/>
      <c r="X1080" s="36"/>
      <c r="AB1080" s="45"/>
    </row>
    <row r="1081" spans="21:28" hidden="1" x14ac:dyDescent="0.2">
      <c r="U1081" s="49"/>
      <c r="V1081" s="49"/>
      <c r="W1081" s="45"/>
      <c r="X1081" s="36"/>
      <c r="AB1081" s="45"/>
    </row>
    <row r="1082" spans="21:28" hidden="1" x14ac:dyDescent="0.2">
      <c r="U1082" s="49"/>
      <c r="V1082" s="49"/>
      <c r="W1082" s="45"/>
      <c r="X1082" s="36"/>
      <c r="AB1082" s="45"/>
    </row>
    <row r="1083" spans="21:28" hidden="1" x14ac:dyDescent="0.2">
      <c r="U1083" s="49"/>
      <c r="V1083" s="49"/>
      <c r="W1083" s="45"/>
      <c r="X1083" s="36"/>
      <c r="AB1083" s="45"/>
    </row>
    <row r="1084" spans="21:28" hidden="1" x14ac:dyDescent="0.2">
      <c r="U1084" s="49"/>
      <c r="V1084" s="49"/>
      <c r="W1084" s="45"/>
      <c r="X1084" s="36"/>
      <c r="AB1084" s="45"/>
    </row>
    <row r="1085" spans="21:28" hidden="1" x14ac:dyDescent="0.2">
      <c r="U1085" s="49"/>
      <c r="V1085" s="49"/>
      <c r="W1085" s="45"/>
      <c r="X1085" s="36"/>
      <c r="AB1085" s="45"/>
    </row>
    <row r="1086" spans="21:28" hidden="1" x14ac:dyDescent="0.2">
      <c r="U1086" s="49"/>
      <c r="V1086" s="49"/>
      <c r="W1086" s="45"/>
      <c r="X1086" s="36"/>
      <c r="AB1086" s="45"/>
    </row>
    <row r="1087" spans="21:28" hidden="1" x14ac:dyDescent="0.2">
      <c r="U1087" s="49"/>
      <c r="V1087" s="49"/>
      <c r="W1087" s="45"/>
      <c r="X1087" s="36"/>
      <c r="AB1087" s="45"/>
    </row>
    <row r="1088" spans="21:28" hidden="1" x14ac:dyDescent="0.2">
      <c r="U1088" s="49"/>
      <c r="V1088" s="49"/>
      <c r="W1088" s="45"/>
      <c r="X1088" s="36"/>
      <c r="AB1088" s="45"/>
    </row>
    <row r="1089" spans="21:28" hidden="1" x14ac:dyDescent="0.2">
      <c r="U1089" s="49"/>
      <c r="V1089" s="49"/>
      <c r="W1089" s="45"/>
      <c r="X1089" s="36"/>
      <c r="AB1089" s="45"/>
    </row>
    <row r="1090" spans="21:28" hidden="1" x14ac:dyDescent="0.2">
      <c r="U1090" s="49"/>
      <c r="V1090" s="49"/>
      <c r="W1090" s="45"/>
      <c r="X1090" s="36"/>
      <c r="AB1090" s="45"/>
    </row>
    <row r="1091" spans="21:28" hidden="1" x14ac:dyDescent="0.2">
      <c r="U1091" s="49"/>
      <c r="V1091" s="49"/>
      <c r="W1091" s="45"/>
      <c r="X1091" s="36"/>
      <c r="AB1091" s="45"/>
    </row>
    <row r="1092" spans="21:28" hidden="1" x14ac:dyDescent="0.2">
      <c r="U1092" s="49"/>
      <c r="V1092" s="49"/>
      <c r="W1092" s="45"/>
      <c r="X1092" s="36"/>
      <c r="AB1092" s="45"/>
    </row>
    <row r="1093" spans="21:28" hidden="1" x14ac:dyDescent="0.2">
      <c r="U1093" s="49"/>
      <c r="V1093" s="49"/>
      <c r="W1093" s="45"/>
      <c r="X1093" s="36"/>
      <c r="AB1093" s="45"/>
    </row>
    <row r="1094" spans="21:28" hidden="1" x14ac:dyDescent="0.2">
      <c r="U1094" s="49"/>
      <c r="V1094" s="49"/>
      <c r="W1094" s="45"/>
      <c r="X1094" s="36"/>
      <c r="AB1094" s="45"/>
    </row>
    <row r="1095" spans="21:28" hidden="1" x14ac:dyDescent="0.2">
      <c r="U1095" s="49"/>
      <c r="V1095" s="49"/>
      <c r="W1095" s="45"/>
      <c r="X1095" s="36"/>
      <c r="AB1095" s="45"/>
    </row>
    <row r="1096" spans="21:28" hidden="1" x14ac:dyDescent="0.2">
      <c r="U1096" s="49"/>
      <c r="V1096" s="49"/>
      <c r="W1096" s="45"/>
      <c r="X1096" s="36"/>
      <c r="AB1096" s="45"/>
    </row>
    <row r="1097" spans="21:28" hidden="1" x14ac:dyDescent="0.2">
      <c r="U1097" s="49"/>
      <c r="V1097" s="49"/>
      <c r="W1097" s="45"/>
      <c r="X1097" s="36"/>
      <c r="AB1097" s="45"/>
    </row>
    <row r="1098" spans="21:28" hidden="1" x14ac:dyDescent="0.2">
      <c r="U1098" s="49"/>
      <c r="V1098" s="49"/>
      <c r="W1098" s="45"/>
      <c r="X1098" s="36"/>
      <c r="AB1098" s="45"/>
    </row>
    <row r="1099" spans="21:28" hidden="1" x14ac:dyDescent="0.2">
      <c r="U1099" s="49"/>
      <c r="V1099" s="49"/>
      <c r="W1099" s="45"/>
      <c r="X1099" s="36"/>
      <c r="AB1099" s="45"/>
    </row>
    <row r="1100" spans="21:28" hidden="1" x14ac:dyDescent="0.2">
      <c r="U1100" s="49"/>
      <c r="V1100" s="49"/>
      <c r="W1100" s="45"/>
      <c r="X1100" s="36"/>
      <c r="AB1100" s="45"/>
    </row>
    <row r="1101" spans="21:28" hidden="1" x14ac:dyDescent="0.2">
      <c r="U1101" s="49"/>
      <c r="V1101" s="49"/>
      <c r="W1101" s="45"/>
      <c r="X1101" s="36"/>
      <c r="AB1101" s="45"/>
    </row>
    <row r="1102" spans="21:28" hidden="1" x14ac:dyDescent="0.2">
      <c r="U1102" s="49"/>
      <c r="V1102" s="49"/>
      <c r="W1102" s="45"/>
      <c r="X1102" s="36"/>
      <c r="AB1102" s="45"/>
    </row>
    <row r="1103" spans="21:28" hidden="1" x14ac:dyDescent="0.2">
      <c r="U1103" s="49"/>
      <c r="V1103" s="49"/>
      <c r="W1103" s="45"/>
      <c r="X1103" s="36"/>
      <c r="AB1103" s="45"/>
    </row>
    <row r="1104" spans="21:28" hidden="1" x14ac:dyDescent="0.2">
      <c r="U1104" s="49"/>
      <c r="V1104" s="49"/>
      <c r="W1104" s="45"/>
      <c r="X1104" s="36"/>
      <c r="AB1104" s="45"/>
    </row>
    <row r="1105" spans="21:28" hidden="1" x14ac:dyDescent="0.2">
      <c r="U1105" s="49"/>
      <c r="V1105" s="49"/>
      <c r="W1105" s="45"/>
      <c r="X1105" s="36"/>
      <c r="AB1105" s="45"/>
    </row>
    <row r="1106" spans="21:28" hidden="1" x14ac:dyDescent="0.2">
      <c r="U1106" s="49"/>
      <c r="V1106" s="49"/>
      <c r="W1106" s="45"/>
      <c r="X1106" s="36"/>
      <c r="AB1106" s="45"/>
    </row>
    <row r="1107" spans="21:28" hidden="1" x14ac:dyDescent="0.2">
      <c r="U1107" s="49"/>
      <c r="V1107" s="49"/>
      <c r="W1107" s="45"/>
      <c r="X1107" s="36"/>
      <c r="AB1107" s="45"/>
    </row>
    <row r="1108" spans="21:28" hidden="1" x14ac:dyDescent="0.2">
      <c r="U1108" s="49"/>
      <c r="V1108" s="49"/>
      <c r="W1108" s="45"/>
      <c r="X1108" s="36"/>
      <c r="AB1108" s="45"/>
    </row>
    <row r="1109" spans="21:28" hidden="1" x14ac:dyDescent="0.2">
      <c r="U1109" s="49"/>
      <c r="V1109" s="49"/>
      <c r="W1109" s="45"/>
      <c r="X1109" s="36"/>
      <c r="AB1109" s="45"/>
    </row>
    <row r="1110" spans="21:28" hidden="1" x14ac:dyDescent="0.2">
      <c r="U1110" s="49"/>
      <c r="V1110" s="49"/>
      <c r="W1110" s="45"/>
      <c r="X1110" s="36"/>
      <c r="AB1110" s="45"/>
    </row>
    <row r="1111" spans="21:28" hidden="1" x14ac:dyDescent="0.2">
      <c r="U1111" s="49"/>
      <c r="V1111" s="49"/>
      <c r="W1111" s="45"/>
      <c r="X1111" s="36"/>
      <c r="AB1111" s="45"/>
    </row>
    <row r="1112" spans="21:28" hidden="1" x14ac:dyDescent="0.2">
      <c r="U1112" s="49"/>
      <c r="V1112" s="49"/>
      <c r="W1112" s="45"/>
      <c r="X1112" s="36"/>
      <c r="AB1112" s="45"/>
    </row>
    <row r="1113" spans="21:28" hidden="1" x14ac:dyDescent="0.2">
      <c r="U1113" s="49"/>
      <c r="V1113" s="49"/>
      <c r="W1113" s="45"/>
      <c r="X1113" s="36"/>
      <c r="AB1113" s="45"/>
    </row>
    <row r="1114" spans="21:28" hidden="1" x14ac:dyDescent="0.2">
      <c r="U1114" s="49"/>
      <c r="V1114" s="49"/>
      <c r="W1114" s="45"/>
      <c r="X1114" s="36"/>
      <c r="AB1114" s="45"/>
    </row>
    <row r="1115" spans="21:28" hidden="1" x14ac:dyDescent="0.2">
      <c r="U1115" s="49"/>
      <c r="V1115" s="49"/>
      <c r="W1115" s="45"/>
      <c r="X1115" s="36"/>
      <c r="AB1115" s="45"/>
    </row>
    <row r="1116" spans="21:28" hidden="1" x14ac:dyDescent="0.2">
      <c r="U1116" s="49"/>
      <c r="V1116" s="49"/>
      <c r="W1116" s="45"/>
      <c r="X1116" s="36"/>
      <c r="AB1116" s="45"/>
    </row>
    <row r="1117" spans="21:28" hidden="1" x14ac:dyDescent="0.2">
      <c r="U1117" s="49"/>
      <c r="V1117" s="49"/>
      <c r="W1117" s="45"/>
      <c r="X1117" s="36"/>
      <c r="AB1117" s="45"/>
    </row>
    <row r="1118" spans="21:28" hidden="1" x14ac:dyDescent="0.2">
      <c r="U1118" s="49"/>
      <c r="V1118" s="49"/>
      <c r="W1118" s="45"/>
      <c r="X1118" s="36"/>
      <c r="AB1118" s="45"/>
    </row>
    <row r="1119" spans="21:28" hidden="1" x14ac:dyDescent="0.2">
      <c r="U1119" s="49"/>
      <c r="V1119" s="49"/>
      <c r="W1119" s="45"/>
      <c r="X1119" s="36"/>
      <c r="AB1119" s="45"/>
    </row>
    <row r="1120" spans="21:28" hidden="1" x14ac:dyDescent="0.2">
      <c r="U1120" s="49"/>
      <c r="V1120" s="49"/>
      <c r="W1120" s="45"/>
      <c r="X1120" s="36"/>
      <c r="AB1120" s="45"/>
    </row>
    <row r="1121" spans="21:28" hidden="1" x14ac:dyDescent="0.2">
      <c r="U1121" s="49"/>
      <c r="V1121" s="49"/>
      <c r="W1121" s="45"/>
      <c r="X1121" s="36"/>
      <c r="AB1121" s="45"/>
    </row>
    <row r="1122" spans="21:28" hidden="1" x14ac:dyDescent="0.2">
      <c r="U1122" s="49"/>
      <c r="V1122" s="49"/>
      <c r="W1122" s="45"/>
      <c r="X1122" s="36"/>
      <c r="AB1122" s="45"/>
    </row>
    <row r="1123" spans="21:28" hidden="1" x14ac:dyDescent="0.2">
      <c r="U1123" s="49"/>
      <c r="V1123" s="49"/>
      <c r="W1123" s="45"/>
      <c r="X1123" s="36"/>
      <c r="AB1123" s="45"/>
    </row>
    <row r="1124" spans="21:28" hidden="1" x14ac:dyDescent="0.2">
      <c r="U1124" s="49"/>
      <c r="V1124" s="49"/>
      <c r="W1124" s="45"/>
      <c r="X1124" s="36"/>
      <c r="AB1124" s="45"/>
    </row>
    <row r="1125" spans="21:28" hidden="1" x14ac:dyDescent="0.2">
      <c r="U1125" s="49"/>
      <c r="V1125" s="49"/>
      <c r="W1125" s="45"/>
      <c r="X1125" s="36"/>
      <c r="AB1125" s="45"/>
    </row>
    <row r="1126" spans="21:28" hidden="1" x14ac:dyDescent="0.2">
      <c r="U1126" s="49"/>
      <c r="V1126" s="49"/>
      <c r="W1126" s="45"/>
      <c r="X1126" s="36"/>
      <c r="AB1126" s="45"/>
    </row>
    <row r="1127" spans="21:28" hidden="1" x14ac:dyDescent="0.2">
      <c r="U1127" s="49"/>
      <c r="V1127" s="49"/>
      <c r="W1127" s="45"/>
      <c r="X1127" s="36"/>
      <c r="AB1127" s="45"/>
    </row>
    <row r="1128" spans="21:28" hidden="1" x14ac:dyDescent="0.2">
      <c r="U1128" s="49"/>
      <c r="V1128" s="49"/>
      <c r="W1128" s="45"/>
      <c r="X1128" s="36"/>
      <c r="AB1128" s="45"/>
    </row>
    <row r="1129" spans="21:28" hidden="1" x14ac:dyDescent="0.2">
      <c r="U1129" s="49"/>
      <c r="V1129" s="49"/>
      <c r="W1129" s="45"/>
      <c r="X1129" s="36"/>
      <c r="AB1129" s="45"/>
    </row>
    <row r="1130" spans="21:28" hidden="1" x14ac:dyDescent="0.2">
      <c r="U1130" s="49"/>
      <c r="V1130" s="49"/>
      <c r="W1130" s="45"/>
      <c r="X1130" s="36"/>
      <c r="AB1130" s="45"/>
    </row>
    <row r="1131" spans="21:28" hidden="1" x14ac:dyDescent="0.2">
      <c r="U1131" s="49"/>
      <c r="V1131" s="49"/>
      <c r="W1131" s="45"/>
      <c r="X1131" s="36"/>
      <c r="AB1131" s="45"/>
    </row>
    <row r="1132" spans="21:28" hidden="1" x14ac:dyDescent="0.2">
      <c r="U1132" s="49"/>
      <c r="V1132" s="49"/>
      <c r="W1132" s="45"/>
      <c r="X1132" s="36"/>
      <c r="AB1132" s="45"/>
    </row>
    <row r="1133" spans="21:28" hidden="1" x14ac:dyDescent="0.2">
      <c r="U1133" s="49"/>
      <c r="V1133" s="49"/>
      <c r="W1133" s="45"/>
      <c r="X1133" s="36"/>
      <c r="AB1133" s="45"/>
    </row>
    <row r="1134" spans="21:28" hidden="1" x14ac:dyDescent="0.2">
      <c r="U1134" s="49"/>
      <c r="V1134" s="49"/>
      <c r="W1134" s="45"/>
      <c r="X1134" s="36"/>
      <c r="AB1134" s="45"/>
    </row>
    <row r="1135" spans="21:28" hidden="1" x14ac:dyDescent="0.2">
      <c r="U1135" s="49"/>
      <c r="V1135" s="49"/>
      <c r="W1135" s="45"/>
      <c r="X1135" s="36"/>
      <c r="AB1135" s="45"/>
    </row>
    <row r="1136" spans="21:28" hidden="1" x14ac:dyDescent="0.2">
      <c r="U1136" s="49"/>
      <c r="V1136" s="49"/>
      <c r="W1136" s="45"/>
      <c r="X1136" s="36"/>
      <c r="AB1136" s="45"/>
    </row>
    <row r="1137" spans="21:28" hidden="1" x14ac:dyDescent="0.2">
      <c r="U1137" s="49"/>
      <c r="V1137" s="49"/>
      <c r="W1137" s="45"/>
      <c r="X1137" s="36"/>
      <c r="AB1137" s="45"/>
    </row>
    <row r="1138" spans="21:28" hidden="1" x14ac:dyDescent="0.2">
      <c r="U1138" s="49"/>
      <c r="V1138" s="49"/>
      <c r="W1138" s="45"/>
      <c r="X1138" s="36"/>
      <c r="AB1138" s="45"/>
    </row>
    <row r="1139" spans="21:28" hidden="1" x14ac:dyDescent="0.2">
      <c r="U1139" s="49"/>
      <c r="V1139" s="49"/>
      <c r="W1139" s="45"/>
      <c r="X1139" s="36"/>
      <c r="AB1139" s="45"/>
    </row>
    <row r="1140" spans="21:28" hidden="1" x14ac:dyDescent="0.2">
      <c r="U1140" s="49"/>
      <c r="V1140" s="49"/>
      <c r="W1140" s="45"/>
      <c r="X1140" s="36"/>
      <c r="AB1140" s="45"/>
    </row>
    <row r="1141" spans="21:28" hidden="1" x14ac:dyDescent="0.2">
      <c r="U1141" s="49"/>
      <c r="V1141" s="49"/>
      <c r="W1141" s="45"/>
      <c r="X1141" s="36"/>
      <c r="AB1141" s="45"/>
    </row>
    <row r="1142" spans="21:28" hidden="1" x14ac:dyDescent="0.2">
      <c r="U1142" s="49"/>
      <c r="V1142" s="49"/>
      <c r="W1142" s="45"/>
      <c r="X1142" s="36"/>
      <c r="AB1142" s="45"/>
    </row>
    <row r="1143" spans="21:28" hidden="1" x14ac:dyDescent="0.2">
      <c r="U1143" s="49"/>
      <c r="V1143" s="49"/>
      <c r="W1143" s="45"/>
      <c r="X1143" s="36"/>
      <c r="AB1143" s="45"/>
    </row>
    <row r="1144" spans="21:28" hidden="1" x14ac:dyDescent="0.2">
      <c r="U1144" s="49"/>
      <c r="V1144" s="49"/>
      <c r="W1144" s="45"/>
      <c r="X1144" s="36"/>
      <c r="AB1144" s="45"/>
    </row>
    <row r="1145" spans="21:28" hidden="1" x14ac:dyDescent="0.2">
      <c r="U1145" s="49"/>
      <c r="V1145" s="49"/>
      <c r="W1145" s="45"/>
      <c r="X1145" s="36"/>
      <c r="AB1145" s="45"/>
    </row>
    <row r="1146" spans="21:28" hidden="1" x14ac:dyDescent="0.2">
      <c r="U1146" s="49"/>
      <c r="V1146" s="49"/>
      <c r="W1146" s="45"/>
      <c r="X1146" s="36"/>
      <c r="AB1146" s="45"/>
    </row>
    <row r="1147" spans="21:28" hidden="1" x14ac:dyDescent="0.2">
      <c r="U1147" s="49"/>
      <c r="V1147" s="49"/>
      <c r="W1147" s="45"/>
      <c r="X1147" s="36"/>
      <c r="AB1147" s="45"/>
    </row>
    <row r="1148" spans="21:28" hidden="1" x14ac:dyDescent="0.2">
      <c r="U1148" s="49"/>
      <c r="V1148" s="49"/>
      <c r="W1148" s="45"/>
      <c r="X1148" s="36"/>
      <c r="AB1148" s="45"/>
    </row>
    <row r="1149" spans="21:28" hidden="1" x14ac:dyDescent="0.2">
      <c r="U1149" s="49"/>
      <c r="V1149" s="49"/>
      <c r="W1149" s="45"/>
      <c r="X1149" s="36"/>
      <c r="AB1149" s="45"/>
    </row>
    <row r="1150" spans="21:28" hidden="1" x14ac:dyDescent="0.2">
      <c r="U1150" s="49"/>
      <c r="V1150" s="49"/>
      <c r="W1150" s="45"/>
      <c r="X1150" s="36"/>
      <c r="AB1150" s="45"/>
    </row>
    <row r="1151" spans="21:28" hidden="1" x14ac:dyDescent="0.2">
      <c r="U1151" s="49"/>
      <c r="V1151" s="49"/>
      <c r="W1151" s="45"/>
      <c r="X1151" s="36"/>
      <c r="AB1151" s="45"/>
    </row>
    <row r="1152" spans="21:28" hidden="1" x14ac:dyDescent="0.2">
      <c r="U1152" s="49"/>
      <c r="V1152" s="49"/>
      <c r="W1152" s="45"/>
      <c r="X1152" s="36"/>
      <c r="AB1152" s="45"/>
    </row>
    <row r="1153" spans="21:28" hidden="1" x14ac:dyDescent="0.2">
      <c r="U1153" s="49"/>
      <c r="V1153" s="49"/>
      <c r="W1153" s="45"/>
      <c r="X1153" s="36"/>
      <c r="AB1153" s="45"/>
    </row>
    <row r="1154" spans="21:28" hidden="1" x14ac:dyDescent="0.2">
      <c r="U1154" s="49"/>
      <c r="V1154" s="49"/>
      <c r="W1154" s="45"/>
      <c r="X1154" s="36"/>
      <c r="AB1154" s="45"/>
    </row>
    <row r="1155" spans="21:28" hidden="1" x14ac:dyDescent="0.2">
      <c r="U1155" s="49"/>
      <c r="V1155" s="49"/>
      <c r="W1155" s="45"/>
      <c r="X1155" s="36"/>
      <c r="AB1155" s="45"/>
    </row>
    <row r="1156" spans="21:28" hidden="1" x14ac:dyDescent="0.2">
      <c r="U1156" s="49"/>
      <c r="V1156" s="49"/>
      <c r="W1156" s="45"/>
      <c r="X1156" s="36"/>
      <c r="AB1156" s="45"/>
    </row>
    <row r="1157" spans="21:28" hidden="1" x14ac:dyDescent="0.2">
      <c r="U1157" s="49"/>
      <c r="V1157" s="49"/>
      <c r="W1157" s="45"/>
      <c r="X1157" s="36"/>
      <c r="AB1157" s="45"/>
    </row>
    <row r="1158" spans="21:28" hidden="1" x14ac:dyDescent="0.2">
      <c r="U1158" s="49"/>
      <c r="V1158" s="49"/>
      <c r="W1158" s="45"/>
      <c r="X1158" s="36"/>
      <c r="AB1158" s="45"/>
    </row>
    <row r="1159" spans="21:28" hidden="1" x14ac:dyDescent="0.2">
      <c r="U1159" s="49"/>
      <c r="V1159" s="49"/>
      <c r="W1159" s="45"/>
      <c r="X1159" s="36"/>
      <c r="AB1159" s="45"/>
    </row>
    <row r="1160" spans="21:28" hidden="1" x14ac:dyDescent="0.2">
      <c r="U1160" s="49"/>
      <c r="V1160" s="49"/>
      <c r="W1160" s="45"/>
      <c r="X1160" s="36"/>
      <c r="AB1160" s="45"/>
    </row>
    <row r="1161" spans="21:28" hidden="1" x14ac:dyDescent="0.2">
      <c r="U1161" s="49"/>
      <c r="V1161" s="49"/>
      <c r="W1161" s="45"/>
      <c r="X1161" s="36"/>
      <c r="AB1161" s="45"/>
    </row>
    <row r="1162" spans="21:28" hidden="1" x14ac:dyDescent="0.2">
      <c r="U1162" s="49"/>
      <c r="V1162" s="49"/>
      <c r="W1162" s="45"/>
      <c r="X1162" s="36"/>
      <c r="AB1162" s="45"/>
    </row>
    <row r="1163" spans="21:28" hidden="1" x14ac:dyDescent="0.2">
      <c r="U1163" s="49"/>
      <c r="V1163" s="49"/>
      <c r="W1163" s="45"/>
      <c r="X1163" s="36"/>
      <c r="AB1163" s="45"/>
    </row>
    <row r="1164" spans="21:28" hidden="1" x14ac:dyDescent="0.2">
      <c r="U1164" s="49"/>
      <c r="V1164" s="49"/>
      <c r="W1164" s="45"/>
      <c r="X1164" s="36"/>
      <c r="AB1164" s="45"/>
    </row>
    <row r="1165" spans="21:28" hidden="1" x14ac:dyDescent="0.2">
      <c r="U1165" s="49"/>
      <c r="V1165" s="49"/>
      <c r="W1165" s="45"/>
      <c r="X1165" s="36"/>
      <c r="AB1165" s="45"/>
    </row>
    <row r="1166" spans="21:28" hidden="1" x14ac:dyDescent="0.2">
      <c r="U1166" s="49"/>
      <c r="V1166" s="49"/>
      <c r="W1166" s="45"/>
      <c r="X1166" s="36"/>
      <c r="AB1166" s="45"/>
    </row>
    <row r="1167" spans="21:28" hidden="1" x14ac:dyDescent="0.2">
      <c r="U1167" s="49"/>
      <c r="V1167" s="49"/>
      <c r="W1167" s="45"/>
      <c r="X1167" s="36"/>
      <c r="AB1167" s="45"/>
    </row>
    <row r="1168" spans="21:28" hidden="1" x14ac:dyDescent="0.2">
      <c r="U1168" s="49"/>
      <c r="V1168" s="49"/>
      <c r="W1168" s="45"/>
      <c r="X1168" s="36"/>
      <c r="AB1168" s="45"/>
    </row>
    <row r="1169" spans="21:28" hidden="1" x14ac:dyDescent="0.2">
      <c r="U1169" s="49"/>
      <c r="V1169" s="49"/>
      <c r="W1169" s="45"/>
      <c r="X1169" s="36"/>
      <c r="AB1169" s="45"/>
    </row>
    <row r="1170" spans="21:28" hidden="1" x14ac:dyDescent="0.2">
      <c r="U1170" s="49"/>
      <c r="V1170" s="49"/>
      <c r="W1170" s="45"/>
      <c r="X1170" s="36"/>
      <c r="AB1170" s="45"/>
    </row>
    <row r="1171" spans="21:28" hidden="1" x14ac:dyDescent="0.2">
      <c r="U1171" s="49"/>
      <c r="V1171" s="49"/>
      <c r="W1171" s="45"/>
      <c r="X1171" s="36"/>
      <c r="AB1171" s="45"/>
    </row>
    <row r="1172" spans="21:28" hidden="1" x14ac:dyDescent="0.2">
      <c r="U1172" s="49"/>
      <c r="V1172" s="49"/>
      <c r="W1172" s="45"/>
      <c r="X1172" s="36"/>
      <c r="AB1172" s="45"/>
    </row>
    <row r="1173" spans="21:28" hidden="1" x14ac:dyDescent="0.2">
      <c r="U1173" s="49"/>
      <c r="V1173" s="49"/>
      <c r="W1173" s="45"/>
      <c r="X1173" s="36"/>
      <c r="AB1173" s="45"/>
    </row>
    <row r="1174" spans="21:28" hidden="1" x14ac:dyDescent="0.2">
      <c r="U1174" s="49"/>
      <c r="V1174" s="49"/>
      <c r="W1174" s="45"/>
      <c r="X1174" s="36"/>
      <c r="AB1174" s="45"/>
    </row>
    <row r="1175" spans="21:28" hidden="1" x14ac:dyDescent="0.2">
      <c r="U1175" s="49"/>
      <c r="V1175" s="49"/>
      <c r="W1175" s="45"/>
      <c r="X1175" s="36"/>
      <c r="AB1175" s="45"/>
    </row>
    <row r="1176" spans="21:28" hidden="1" x14ac:dyDescent="0.2">
      <c r="U1176" s="49"/>
      <c r="V1176" s="49"/>
      <c r="W1176" s="45"/>
      <c r="X1176" s="36"/>
      <c r="AB1176" s="45"/>
    </row>
    <row r="1177" spans="21:28" hidden="1" x14ac:dyDescent="0.2">
      <c r="U1177" s="49"/>
      <c r="V1177" s="49"/>
      <c r="W1177" s="45"/>
      <c r="X1177" s="36"/>
      <c r="AB1177" s="45"/>
    </row>
    <row r="1178" spans="21:28" hidden="1" x14ac:dyDescent="0.2">
      <c r="U1178" s="49"/>
      <c r="V1178" s="49"/>
      <c r="W1178" s="45"/>
      <c r="X1178" s="36"/>
      <c r="AB1178" s="45"/>
    </row>
    <row r="1179" spans="21:28" hidden="1" x14ac:dyDescent="0.2">
      <c r="U1179" s="49"/>
      <c r="V1179" s="49"/>
      <c r="W1179" s="45"/>
      <c r="X1179" s="36"/>
      <c r="AB1179" s="45"/>
    </row>
    <row r="1180" spans="21:28" hidden="1" x14ac:dyDescent="0.2">
      <c r="U1180" s="49"/>
      <c r="V1180" s="49"/>
      <c r="W1180" s="45"/>
      <c r="X1180" s="36"/>
      <c r="AB1180" s="45"/>
    </row>
    <row r="1181" spans="21:28" hidden="1" x14ac:dyDescent="0.2">
      <c r="U1181" s="49"/>
      <c r="V1181" s="49"/>
      <c r="W1181" s="45"/>
      <c r="X1181" s="36"/>
      <c r="AB1181" s="45"/>
    </row>
    <row r="1182" spans="21:28" hidden="1" x14ac:dyDescent="0.2">
      <c r="U1182" s="49"/>
      <c r="V1182" s="49"/>
      <c r="W1182" s="45"/>
      <c r="X1182" s="36"/>
      <c r="AB1182" s="45"/>
    </row>
    <row r="1183" spans="21:28" hidden="1" x14ac:dyDescent="0.2">
      <c r="U1183" s="49"/>
      <c r="V1183" s="49"/>
      <c r="W1183" s="45"/>
      <c r="X1183" s="36"/>
      <c r="AB1183" s="45"/>
    </row>
    <row r="1184" spans="21:28" hidden="1" x14ac:dyDescent="0.2">
      <c r="U1184" s="49"/>
      <c r="V1184" s="49"/>
      <c r="W1184" s="45"/>
      <c r="X1184" s="36"/>
      <c r="AB1184" s="45"/>
    </row>
    <row r="1185" spans="21:28" hidden="1" x14ac:dyDescent="0.2">
      <c r="U1185" s="49"/>
      <c r="V1185" s="49"/>
      <c r="W1185" s="45"/>
      <c r="X1185" s="36"/>
      <c r="AB1185" s="45"/>
    </row>
    <row r="1186" spans="21:28" hidden="1" x14ac:dyDescent="0.2">
      <c r="U1186" s="49"/>
      <c r="V1186" s="49"/>
      <c r="W1186" s="45"/>
      <c r="X1186" s="36"/>
      <c r="AB1186" s="45"/>
    </row>
    <row r="1187" spans="21:28" hidden="1" x14ac:dyDescent="0.2">
      <c r="U1187" s="49"/>
      <c r="V1187" s="49"/>
      <c r="W1187" s="45"/>
      <c r="X1187" s="36"/>
      <c r="AB1187" s="45"/>
    </row>
    <row r="1188" spans="21:28" hidden="1" x14ac:dyDescent="0.2">
      <c r="U1188" s="49"/>
      <c r="V1188" s="49"/>
      <c r="W1188" s="45"/>
      <c r="X1188" s="36"/>
      <c r="AB1188" s="45"/>
    </row>
    <row r="1189" spans="21:28" hidden="1" x14ac:dyDescent="0.2">
      <c r="U1189" s="49"/>
      <c r="V1189" s="49"/>
      <c r="W1189" s="45"/>
      <c r="X1189" s="36"/>
      <c r="AB1189" s="45"/>
    </row>
    <row r="1190" spans="21:28" hidden="1" x14ac:dyDescent="0.2">
      <c r="U1190" s="49"/>
      <c r="V1190" s="49"/>
      <c r="W1190" s="45"/>
      <c r="X1190" s="36"/>
      <c r="AB1190" s="45"/>
    </row>
    <row r="1191" spans="21:28" hidden="1" x14ac:dyDescent="0.2">
      <c r="U1191" s="49"/>
      <c r="V1191" s="49"/>
      <c r="W1191" s="45"/>
      <c r="X1191" s="36"/>
      <c r="AB1191" s="45"/>
    </row>
    <row r="1192" spans="21:28" hidden="1" x14ac:dyDescent="0.2">
      <c r="U1192" s="49"/>
      <c r="V1192" s="49"/>
      <c r="W1192" s="45"/>
      <c r="X1192" s="36"/>
      <c r="AB1192" s="45"/>
    </row>
    <row r="1193" spans="21:28" hidden="1" x14ac:dyDescent="0.2">
      <c r="U1193" s="49"/>
      <c r="V1193" s="49"/>
      <c r="W1193" s="45"/>
      <c r="X1193" s="36"/>
      <c r="AB1193" s="45"/>
    </row>
    <row r="1194" spans="21:28" hidden="1" x14ac:dyDescent="0.2">
      <c r="U1194" s="49"/>
      <c r="V1194" s="49"/>
      <c r="W1194" s="45"/>
      <c r="X1194" s="36"/>
      <c r="AB1194" s="45"/>
    </row>
    <row r="1195" spans="21:28" hidden="1" x14ac:dyDescent="0.2">
      <c r="U1195" s="49"/>
      <c r="V1195" s="49"/>
      <c r="W1195" s="45"/>
      <c r="X1195" s="36"/>
      <c r="AB1195" s="45"/>
    </row>
    <row r="1196" spans="21:28" hidden="1" x14ac:dyDescent="0.2">
      <c r="U1196" s="49"/>
      <c r="V1196" s="49"/>
      <c r="W1196" s="45"/>
      <c r="X1196" s="36"/>
      <c r="AB1196" s="45"/>
    </row>
    <row r="1197" spans="21:28" hidden="1" x14ac:dyDescent="0.2">
      <c r="U1197" s="49"/>
      <c r="V1197" s="49"/>
      <c r="W1197" s="45"/>
      <c r="X1197" s="36"/>
      <c r="AB1197" s="45"/>
    </row>
    <row r="1198" spans="21:28" hidden="1" x14ac:dyDescent="0.2">
      <c r="U1198" s="49"/>
      <c r="V1198" s="49"/>
      <c r="W1198" s="45"/>
      <c r="X1198" s="36"/>
      <c r="AB1198" s="45"/>
    </row>
    <row r="1199" spans="21:28" hidden="1" x14ac:dyDescent="0.2">
      <c r="U1199" s="49"/>
      <c r="V1199" s="49"/>
      <c r="W1199" s="45"/>
      <c r="X1199" s="36"/>
      <c r="AB1199" s="45"/>
    </row>
    <row r="1200" spans="21:28" hidden="1" x14ac:dyDescent="0.2">
      <c r="U1200" s="49"/>
      <c r="V1200" s="49"/>
      <c r="W1200" s="45"/>
      <c r="X1200" s="36"/>
      <c r="AB1200" s="45"/>
    </row>
    <row r="1201" spans="21:28" hidden="1" x14ac:dyDescent="0.2">
      <c r="U1201" s="49"/>
      <c r="V1201" s="49"/>
      <c r="W1201" s="45"/>
      <c r="X1201" s="36"/>
      <c r="AB1201" s="45"/>
    </row>
    <row r="1202" spans="21:28" hidden="1" x14ac:dyDescent="0.2">
      <c r="U1202" s="49"/>
      <c r="V1202" s="49"/>
      <c r="W1202" s="45"/>
      <c r="X1202" s="36"/>
      <c r="AB1202" s="45"/>
    </row>
    <row r="1203" spans="21:28" hidden="1" x14ac:dyDescent="0.2">
      <c r="U1203" s="49"/>
      <c r="V1203" s="49"/>
      <c r="W1203" s="45"/>
      <c r="X1203" s="36"/>
      <c r="AB1203" s="45"/>
    </row>
    <row r="1204" spans="21:28" hidden="1" x14ac:dyDescent="0.2">
      <c r="U1204" s="49"/>
      <c r="V1204" s="49"/>
      <c r="W1204" s="45"/>
      <c r="X1204" s="36"/>
      <c r="AB1204" s="45"/>
    </row>
    <row r="1205" spans="21:28" hidden="1" x14ac:dyDescent="0.2">
      <c r="U1205" s="49"/>
      <c r="V1205" s="49"/>
      <c r="W1205" s="45"/>
      <c r="X1205" s="36"/>
      <c r="AB1205" s="45"/>
    </row>
    <row r="1206" spans="21:28" hidden="1" x14ac:dyDescent="0.2">
      <c r="U1206" s="49"/>
      <c r="V1206" s="49"/>
      <c r="W1206" s="45"/>
      <c r="X1206" s="36"/>
      <c r="AB1206" s="45"/>
    </row>
    <row r="1207" spans="21:28" hidden="1" x14ac:dyDescent="0.2">
      <c r="U1207" s="49"/>
      <c r="V1207" s="49"/>
      <c r="W1207" s="45"/>
      <c r="X1207" s="36"/>
      <c r="AB1207" s="45"/>
    </row>
    <row r="1208" spans="21:28" hidden="1" x14ac:dyDescent="0.2">
      <c r="U1208" s="49"/>
      <c r="V1208" s="49"/>
      <c r="W1208" s="45"/>
      <c r="X1208" s="36"/>
      <c r="AB1208" s="45"/>
    </row>
    <row r="1209" spans="21:28" hidden="1" x14ac:dyDescent="0.2">
      <c r="U1209" s="49"/>
      <c r="V1209" s="49"/>
      <c r="W1209" s="45"/>
      <c r="X1209" s="36"/>
      <c r="AB1209" s="45"/>
    </row>
    <row r="1210" spans="21:28" hidden="1" x14ac:dyDescent="0.2">
      <c r="U1210" s="49"/>
      <c r="V1210" s="49"/>
      <c r="W1210" s="45"/>
      <c r="X1210" s="36"/>
      <c r="AB1210" s="45"/>
    </row>
    <row r="1211" spans="21:28" hidden="1" x14ac:dyDescent="0.2">
      <c r="U1211" s="49"/>
      <c r="V1211" s="49"/>
      <c r="W1211" s="45"/>
      <c r="X1211" s="36"/>
      <c r="AB1211" s="45"/>
    </row>
    <row r="1212" spans="21:28" hidden="1" x14ac:dyDescent="0.2">
      <c r="U1212" s="49"/>
      <c r="V1212" s="49"/>
      <c r="W1212" s="45"/>
      <c r="X1212" s="36"/>
      <c r="AB1212" s="45"/>
    </row>
    <row r="1213" spans="21:28" hidden="1" x14ac:dyDescent="0.2">
      <c r="U1213" s="49"/>
      <c r="V1213" s="49"/>
      <c r="W1213" s="45"/>
      <c r="X1213" s="36"/>
      <c r="AB1213" s="45"/>
    </row>
    <row r="1214" spans="21:28" hidden="1" x14ac:dyDescent="0.2">
      <c r="U1214" s="49"/>
      <c r="V1214" s="49"/>
      <c r="W1214" s="45"/>
      <c r="X1214" s="36"/>
      <c r="AB1214" s="45"/>
    </row>
    <row r="1215" spans="21:28" hidden="1" x14ac:dyDescent="0.2">
      <c r="U1215" s="49"/>
      <c r="V1215" s="49"/>
      <c r="W1215" s="45"/>
      <c r="X1215" s="36"/>
      <c r="AB1215" s="45"/>
    </row>
    <row r="1216" spans="21:28" hidden="1" x14ac:dyDescent="0.2">
      <c r="U1216" s="49"/>
      <c r="V1216" s="49"/>
      <c r="W1216" s="45"/>
      <c r="X1216" s="36"/>
      <c r="AB1216" s="45"/>
    </row>
    <row r="1217" spans="21:28" hidden="1" x14ac:dyDescent="0.2">
      <c r="U1217" s="49"/>
      <c r="V1217" s="49"/>
      <c r="W1217" s="45"/>
      <c r="X1217" s="36"/>
      <c r="AB1217" s="45"/>
    </row>
    <row r="1218" spans="21:28" hidden="1" x14ac:dyDescent="0.2">
      <c r="U1218" s="49"/>
      <c r="V1218" s="49"/>
      <c r="W1218" s="45"/>
      <c r="X1218" s="36"/>
      <c r="AB1218" s="45"/>
    </row>
    <row r="1219" spans="21:28" hidden="1" x14ac:dyDescent="0.2">
      <c r="U1219" s="49"/>
      <c r="V1219" s="49"/>
      <c r="W1219" s="45"/>
      <c r="X1219" s="36"/>
      <c r="AB1219" s="45"/>
    </row>
    <row r="1220" spans="21:28" hidden="1" x14ac:dyDescent="0.2">
      <c r="U1220" s="49"/>
      <c r="V1220" s="49"/>
      <c r="W1220" s="45"/>
      <c r="X1220" s="36"/>
      <c r="AB1220" s="45"/>
    </row>
    <row r="1221" spans="21:28" hidden="1" x14ac:dyDescent="0.2">
      <c r="U1221" s="49"/>
      <c r="V1221" s="49"/>
      <c r="W1221" s="45"/>
      <c r="X1221" s="36"/>
      <c r="AB1221" s="45"/>
    </row>
    <row r="1222" spans="21:28" hidden="1" x14ac:dyDescent="0.2">
      <c r="U1222" s="49"/>
      <c r="V1222" s="49"/>
      <c r="W1222" s="45"/>
      <c r="X1222" s="36"/>
      <c r="AB1222" s="45"/>
    </row>
    <row r="1223" spans="21:28" hidden="1" x14ac:dyDescent="0.2">
      <c r="U1223" s="49"/>
      <c r="V1223" s="49"/>
      <c r="W1223" s="45"/>
      <c r="X1223" s="36"/>
      <c r="AB1223" s="45"/>
    </row>
    <row r="1224" spans="21:28" hidden="1" x14ac:dyDescent="0.2">
      <c r="U1224" s="49"/>
      <c r="V1224" s="49"/>
      <c r="W1224" s="45"/>
      <c r="X1224" s="36"/>
      <c r="AB1224" s="45"/>
    </row>
    <row r="1225" spans="21:28" hidden="1" x14ac:dyDescent="0.2">
      <c r="U1225" s="49"/>
      <c r="V1225" s="49"/>
      <c r="W1225" s="45"/>
      <c r="X1225" s="36"/>
      <c r="AB1225" s="45"/>
    </row>
    <row r="1226" spans="21:28" hidden="1" x14ac:dyDescent="0.2">
      <c r="U1226" s="49"/>
      <c r="V1226" s="49"/>
      <c r="W1226" s="45"/>
      <c r="X1226" s="36"/>
      <c r="AB1226" s="45"/>
    </row>
    <row r="1227" spans="21:28" hidden="1" x14ac:dyDescent="0.2">
      <c r="U1227" s="49"/>
      <c r="V1227" s="49"/>
      <c r="W1227" s="45"/>
      <c r="X1227" s="36"/>
      <c r="AB1227" s="45"/>
    </row>
    <row r="1228" spans="21:28" hidden="1" x14ac:dyDescent="0.2">
      <c r="U1228" s="49"/>
      <c r="V1228" s="49"/>
      <c r="W1228" s="45"/>
      <c r="X1228" s="36"/>
      <c r="AB1228" s="45"/>
    </row>
    <row r="1229" spans="21:28" hidden="1" x14ac:dyDescent="0.2">
      <c r="U1229" s="49"/>
      <c r="V1229" s="49"/>
      <c r="W1229" s="45"/>
      <c r="X1229" s="36"/>
      <c r="AB1229" s="45"/>
    </row>
    <row r="1230" spans="21:28" hidden="1" x14ac:dyDescent="0.2">
      <c r="U1230" s="49"/>
      <c r="V1230" s="49"/>
      <c r="W1230" s="45"/>
      <c r="X1230" s="36"/>
      <c r="AB1230" s="45"/>
    </row>
    <row r="1231" spans="21:28" hidden="1" x14ac:dyDescent="0.2">
      <c r="U1231" s="49"/>
      <c r="V1231" s="49"/>
      <c r="W1231" s="45"/>
      <c r="X1231" s="36"/>
      <c r="AB1231" s="45"/>
    </row>
    <row r="1232" spans="21:28" hidden="1" x14ac:dyDescent="0.2">
      <c r="U1232" s="49"/>
      <c r="V1232" s="49"/>
      <c r="W1232" s="45"/>
      <c r="X1232" s="36"/>
      <c r="AB1232" s="45"/>
    </row>
    <row r="1233" spans="21:28" hidden="1" x14ac:dyDescent="0.2">
      <c r="U1233" s="49"/>
      <c r="V1233" s="49"/>
      <c r="W1233" s="45"/>
      <c r="X1233" s="36"/>
      <c r="AB1233" s="45"/>
    </row>
    <row r="1234" spans="21:28" hidden="1" x14ac:dyDescent="0.2">
      <c r="U1234" s="49"/>
      <c r="V1234" s="49"/>
      <c r="W1234" s="45"/>
      <c r="X1234" s="36"/>
      <c r="AB1234" s="45"/>
    </row>
    <row r="1235" spans="21:28" hidden="1" x14ac:dyDescent="0.2">
      <c r="U1235" s="49"/>
      <c r="V1235" s="49"/>
      <c r="W1235" s="45"/>
      <c r="X1235" s="36"/>
      <c r="AB1235" s="45"/>
    </row>
    <row r="1236" spans="21:28" hidden="1" x14ac:dyDescent="0.2">
      <c r="U1236" s="49"/>
      <c r="V1236" s="49"/>
      <c r="W1236" s="45"/>
      <c r="X1236" s="36"/>
      <c r="AB1236" s="45"/>
    </row>
    <row r="1237" spans="21:28" hidden="1" x14ac:dyDescent="0.2">
      <c r="U1237" s="49"/>
      <c r="V1237" s="49"/>
      <c r="W1237" s="45"/>
      <c r="X1237" s="36"/>
      <c r="AB1237" s="45"/>
    </row>
    <row r="1238" spans="21:28" hidden="1" x14ac:dyDescent="0.2">
      <c r="U1238" s="49"/>
      <c r="V1238" s="49"/>
      <c r="W1238" s="45"/>
      <c r="X1238" s="36"/>
      <c r="AB1238" s="45"/>
    </row>
    <row r="1239" spans="21:28" hidden="1" x14ac:dyDescent="0.2">
      <c r="U1239" s="49"/>
      <c r="V1239" s="49"/>
      <c r="W1239" s="45"/>
      <c r="X1239" s="36"/>
      <c r="AB1239" s="45"/>
    </row>
    <row r="1240" spans="21:28" hidden="1" x14ac:dyDescent="0.2">
      <c r="U1240" s="49"/>
      <c r="V1240" s="49"/>
      <c r="W1240" s="45"/>
      <c r="X1240" s="36"/>
      <c r="AB1240" s="45"/>
    </row>
    <row r="1241" spans="21:28" hidden="1" x14ac:dyDescent="0.2">
      <c r="U1241" s="49"/>
      <c r="V1241" s="49"/>
      <c r="W1241" s="45"/>
      <c r="X1241" s="36"/>
      <c r="AB1241" s="45"/>
    </row>
    <row r="1242" spans="21:28" hidden="1" x14ac:dyDescent="0.2">
      <c r="U1242" s="49"/>
      <c r="V1242" s="49"/>
      <c r="W1242" s="45"/>
      <c r="X1242" s="36"/>
      <c r="AB1242" s="45"/>
    </row>
    <row r="1243" spans="21:28" hidden="1" x14ac:dyDescent="0.2">
      <c r="U1243" s="49"/>
      <c r="V1243" s="49"/>
      <c r="W1243" s="45"/>
      <c r="X1243" s="36"/>
      <c r="AB1243" s="45"/>
    </row>
    <row r="1244" spans="21:28" hidden="1" x14ac:dyDescent="0.2">
      <c r="U1244" s="49"/>
      <c r="V1244" s="49"/>
      <c r="W1244" s="45"/>
      <c r="X1244" s="36"/>
      <c r="AB1244" s="45"/>
    </row>
    <row r="1245" spans="21:28" hidden="1" x14ac:dyDescent="0.2">
      <c r="U1245" s="49"/>
      <c r="V1245" s="49"/>
      <c r="W1245" s="45"/>
      <c r="X1245" s="36"/>
      <c r="AB1245" s="45"/>
    </row>
    <row r="1246" spans="21:28" hidden="1" x14ac:dyDescent="0.2">
      <c r="U1246" s="49"/>
      <c r="V1246" s="49"/>
      <c r="W1246" s="45"/>
      <c r="X1246" s="36"/>
      <c r="AB1246" s="45"/>
    </row>
    <row r="1247" spans="21:28" hidden="1" x14ac:dyDescent="0.2">
      <c r="U1247" s="49"/>
      <c r="V1247" s="49"/>
      <c r="W1247" s="45"/>
      <c r="X1247" s="36"/>
      <c r="AB1247" s="45"/>
    </row>
    <row r="1248" spans="21:28" hidden="1" x14ac:dyDescent="0.2">
      <c r="U1248" s="49"/>
      <c r="V1248" s="49"/>
      <c r="W1248" s="45"/>
      <c r="X1248" s="36"/>
      <c r="AB1248" s="45"/>
    </row>
    <row r="1249" spans="21:28" hidden="1" x14ac:dyDescent="0.2">
      <c r="U1249" s="49"/>
      <c r="V1249" s="49"/>
      <c r="W1249" s="45"/>
      <c r="X1249" s="36"/>
      <c r="AB1249" s="45"/>
    </row>
    <row r="1250" spans="21:28" hidden="1" x14ac:dyDescent="0.2">
      <c r="U1250" s="49"/>
      <c r="V1250" s="49"/>
      <c r="W1250" s="45"/>
      <c r="X1250" s="36"/>
      <c r="AB1250" s="45"/>
    </row>
    <row r="1251" spans="21:28" hidden="1" x14ac:dyDescent="0.2">
      <c r="U1251" s="49"/>
      <c r="V1251" s="49"/>
      <c r="W1251" s="45"/>
      <c r="X1251" s="36"/>
      <c r="AB1251" s="45"/>
    </row>
    <row r="1252" spans="21:28" hidden="1" x14ac:dyDescent="0.2">
      <c r="U1252" s="49"/>
      <c r="V1252" s="49"/>
      <c r="W1252" s="45"/>
      <c r="X1252" s="36"/>
      <c r="AB1252" s="45"/>
    </row>
    <row r="1253" spans="21:28" hidden="1" x14ac:dyDescent="0.2">
      <c r="U1253" s="49"/>
      <c r="V1253" s="49"/>
      <c r="W1253" s="45"/>
      <c r="X1253" s="36"/>
      <c r="AB1253" s="45"/>
    </row>
    <row r="1254" spans="21:28" hidden="1" x14ac:dyDescent="0.2">
      <c r="U1254" s="49"/>
      <c r="V1254" s="49"/>
      <c r="W1254" s="45"/>
      <c r="X1254" s="36"/>
      <c r="AB1254" s="45"/>
    </row>
    <row r="1255" spans="21:28" hidden="1" x14ac:dyDescent="0.2">
      <c r="U1255" s="49"/>
      <c r="V1255" s="49"/>
      <c r="W1255" s="45"/>
      <c r="X1255" s="36"/>
      <c r="AB1255" s="45"/>
    </row>
    <row r="1256" spans="21:28" hidden="1" x14ac:dyDescent="0.2">
      <c r="U1256" s="49"/>
      <c r="V1256" s="49"/>
      <c r="W1256" s="45"/>
      <c r="X1256" s="36"/>
      <c r="AB1256" s="45"/>
    </row>
    <row r="1257" spans="21:28" hidden="1" x14ac:dyDescent="0.2">
      <c r="U1257" s="49"/>
      <c r="V1257" s="49"/>
      <c r="W1257" s="45"/>
      <c r="X1257" s="36"/>
      <c r="AB1257" s="45"/>
    </row>
    <row r="1258" spans="21:28" hidden="1" x14ac:dyDescent="0.2">
      <c r="U1258" s="49"/>
      <c r="V1258" s="49"/>
      <c r="W1258" s="45"/>
      <c r="X1258" s="36"/>
      <c r="AB1258" s="45"/>
    </row>
    <row r="1259" spans="21:28" hidden="1" x14ac:dyDescent="0.2">
      <c r="U1259" s="49"/>
      <c r="V1259" s="49"/>
      <c r="W1259" s="45"/>
      <c r="X1259" s="36"/>
      <c r="AB1259" s="45"/>
    </row>
    <row r="1260" spans="21:28" hidden="1" x14ac:dyDescent="0.2">
      <c r="U1260" s="49"/>
      <c r="V1260" s="49"/>
      <c r="W1260" s="45"/>
      <c r="X1260" s="36"/>
      <c r="AB1260" s="45"/>
    </row>
    <row r="1261" spans="21:28" hidden="1" x14ac:dyDescent="0.2">
      <c r="U1261" s="49"/>
      <c r="V1261" s="49"/>
      <c r="W1261" s="45"/>
      <c r="X1261" s="36"/>
      <c r="AB1261" s="45"/>
    </row>
    <row r="1262" spans="21:28" hidden="1" x14ac:dyDescent="0.2">
      <c r="U1262" s="49"/>
      <c r="V1262" s="49"/>
      <c r="W1262" s="45"/>
      <c r="X1262" s="36"/>
      <c r="AB1262" s="45"/>
    </row>
    <row r="1263" spans="21:28" hidden="1" x14ac:dyDescent="0.2">
      <c r="U1263" s="49"/>
      <c r="V1263" s="49"/>
      <c r="W1263" s="45"/>
      <c r="X1263" s="36"/>
      <c r="AB1263" s="45"/>
    </row>
    <row r="1264" spans="21:28" hidden="1" x14ac:dyDescent="0.2">
      <c r="U1264" s="49"/>
      <c r="V1264" s="49"/>
      <c r="W1264" s="45"/>
      <c r="X1264" s="36"/>
      <c r="AB1264" s="45"/>
    </row>
    <row r="1265" spans="21:28" hidden="1" x14ac:dyDescent="0.2">
      <c r="U1265" s="49"/>
      <c r="V1265" s="49"/>
      <c r="W1265" s="45"/>
      <c r="X1265" s="36"/>
      <c r="AB1265" s="45"/>
    </row>
    <row r="1266" spans="21:28" hidden="1" x14ac:dyDescent="0.2">
      <c r="U1266" s="49"/>
      <c r="V1266" s="49"/>
      <c r="W1266" s="45"/>
      <c r="X1266" s="36"/>
      <c r="AB1266" s="45"/>
    </row>
    <row r="1267" spans="21:28" hidden="1" x14ac:dyDescent="0.2">
      <c r="U1267" s="49"/>
      <c r="V1267" s="49"/>
      <c r="W1267" s="45"/>
      <c r="X1267" s="36"/>
      <c r="AB1267" s="45"/>
    </row>
    <row r="1268" spans="21:28" hidden="1" x14ac:dyDescent="0.2">
      <c r="U1268" s="49"/>
      <c r="V1268" s="49"/>
      <c r="W1268" s="45"/>
      <c r="X1268" s="36"/>
      <c r="AB1268" s="45"/>
    </row>
    <row r="1269" spans="21:28" hidden="1" x14ac:dyDescent="0.2">
      <c r="U1269" s="49"/>
      <c r="V1269" s="49"/>
      <c r="W1269" s="45"/>
      <c r="X1269" s="36"/>
      <c r="AB1269" s="45"/>
    </row>
    <row r="1270" spans="21:28" hidden="1" x14ac:dyDescent="0.2">
      <c r="U1270" s="49"/>
      <c r="V1270" s="49"/>
      <c r="W1270" s="45"/>
      <c r="X1270" s="36"/>
      <c r="AB1270" s="45"/>
    </row>
    <row r="1271" spans="21:28" hidden="1" x14ac:dyDescent="0.2">
      <c r="U1271" s="49"/>
      <c r="V1271" s="49"/>
      <c r="W1271" s="45"/>
      <c r="X1271" s="36"/>
      <c r="AB1271" s="45"/>
    </row>
    <row r="1272" spans="21:28" hidden="1" x14ac:dyDescent="0.2">
      <c r="U1272" s="49"/>
      <c r="V1272" s="49"/>
      <c r="W1272" s="45"/>
      <c r="X1272" s="36"/>
      <c r="AB1272" s="45"/>
    </row>
    <row r="1273" spans="21:28" hidden="1" x14ac:dyDescent="0.2">
      <c r="U1273" s="49"/>
      <c r="V1273" s="49"/>
      <c r="W1273" s="45"/>
      <c r="X1273" s="36"/>
      <c r="AB1273" s="45"/>
    </row>
    <row r="1274" spans="21:28" hidden="1" x14ac:dyDescent="0.2">
      <c r="U1274" s="49"/>
      <c r="V1274" s="49"/>
      <c r="W1274" s="45"/>
      <c r="X1274" s="36"/>
      <c r="AB1274" s="45"/>
    </row>
    <row r="1275" spans="21:28" hidden="1" x14ac:dyDescent="0.2">
      <c r="U1275" s="49"/>
      <c r="V1275" s="49"/>
      <c r="W1275" s="45"/>
      <c r="X1275" s="36"/>
      <c r="AB1275" s="45"/>
    </row>
    <row r="1276" spans="21:28" hidden="1" x14ac:dyDescent="0.2">
      <c r="U1276" s="49"/>
      <c r="V1276" s="49"/>
      <c r="W1276" s="45"/>
      <c r="X1276" s="36"/>
      <c r="AB1276" s="45"/>
    </row>
    <row r="1277" spans="21:28" hidden="1" x14ac:dyDescent="0.2">
      <c r="U1277" s="49"/>
      <c r="V1277" s="49"/>
      <c r="W1277" s="45"/>
      <c r="X1277" s="36"/>
      <c r="AB1277" s="45"/>
    </row>
    <row r="1278" spans="21:28" hidden="1" x14ac:dyDescent="0.2">
      <c r="U1278" s="49"/>
      <c r="V1278" s="49"/>
      <c r="W1278" s="45"/>
      <c r="X1278" s="36"/>
      <c r="AB1278" s="45"/>
    </row>
    <row r="1279" spans="21:28" hidden="1" x14ac:dyDescent="0.2">
      <c r="U1279" s="49"/>
      <c r="V1279" s="49"/>
      <c r="W1279" s="45"/>
      <c r="X1279" s="36"/>
      <c r="AB1279" s="45"/>
    </row>
    <row r="1280" spans="21:28" hidden="1" x14ac:dyDescent="0.2">
      <c r="U1280" s="49"/>
      <c r="V1280" s="49"/>
      <c r="W1280" s="45"/>
      <c r="X1280" s="36"/>
      <c r="AB1280" s="45"/>
    </row>
    <row r="1281" spans="21:28" hidden="1" x14ac:dyDescent="0.2">
      <c r="U1281" s="49"/>
      <c r="V1281" s="49"/>
      <c r="W1281" s="45"/>
      <c r="X1281" s="36"/>
      <c r="AB1281" s="45"/>
    </row>
    <row r="1282" spans="21:28" hidden="1" x14ac:dyDescent="0.2">
      <c r="U1282" s="49"/>
      <c r="V1282" s="49"/>
      <c r="W1282" s="45"/>
      <c r="X1282" s="36"/>
      <c r="AB1282" s="45"/>
    </row>
    <row r="1283" spans="21:28" hidden="1" x14ac:dyDescent="0.2">
      <c r="U1283" s="49"/>
      <c r="V1283" s="49"/>
      <c r="W1283" s="45"/>
      <c r="X1283" s="36"/>
      <c r="AB1283" s="45"/>
    </row>
    <row r="1284" spans="21:28" hidden="1" x14ac:dyDescent="0.2">
      <c r="U1284" s="49"/>
      <c r="V1284" s="49"/>
      <c r="W1284" s="45"/>
      <c r="X1284" s="36"/>
      <c r="AB1284" s="45"/>
    </row>
    <row r="1285" spans="21:28" hidden="1" x14ac:dyDescent="0.2">
      <c r="U1285" s="49"/>
      <c r="V1285" s="49"/>
      <c r="W1285" s="45"/>
      <c r="X1285" s="36"/>
      <c r="AB1285" s="45"/>
    </row>
    <row r="1286" spans="21:28" hidden="1" x14ac:dyDescent="0.2">
      <c r="U1286" s="49"/>
      <c r="V1286" s="49"/>
      <c r="W1286" s="45"/>
      <c r="X1286" s="36"/>
      <c r="AB1286" s="45"/>
    </row>
    <row r="1287" spans="21:28" hidden="1" x14ac:dyDescent="0.2">
      <c r="U1287" s="49"/>
      <c r="V1287" s="49"/>
      <c r="W1287" s="45"/>
      <c r="X1287" s="36"/>
      <c r="AB1287" s="45"/>
    </row>
    <row r="1288" spans="21:28" hidden="1" x14ac:dyDescent="0.2">
      <c r="U1288" s="49"/>
      <c r="V1288" s="49"/>
      <c r="W1288" s="45"/>
      <c r="X1288" s="36"/>
      <c r="AB1288" s="45"/>
    </row>
    <row r="1289" spans="21:28" hidden="1" x14ac:dyDescent="0.2">
      <c r="U1289" s="49"/>
      <c r="V1289" s="49"/>
      <c r="W1289" s="45"/>
      <c r="X1289" s="36"/>
      <c r="AB1289" s="45"/>
    </row>
    <row r="1290" spans="21:28" hidden="1" x14ac:dyDescent="0.2">
      <c r="U1290" s="49"/>
      <c r="V1290" s="49"/>
      <c r="W1290" s="45"/>
      <c r="X1290" s="36"/>
      <c r="AB1290" s="45"/>
    </row>
    <row r="1291" spans="21:28" hidden="1" x14ac:dyDescent="0.2">
      <c r="U1291" s="49"/>
      <c r="V1291" s="49"/>
      <c r="W1291" s="45"/>
      <c r="X1291" s="36"/>
      <c r="AB1291" s="45"/>
    </row>
    <row r="1292" spans="21:28" hidden="1" x14ac:dyDescent="0.2">
      <c r="U1292" s="49"/>
      <c r="V1292" s="49"/>
      <c r="W1292" s="45"/>
      <c r="X1292" s="36"/>
      <c r="AB1292" s="45"/>
    </row>
    <row r="1293" spans="21:28" hidden="1" x14ac:dyDescent="0.2">
      <c r="U1293" s="49"/>
      <c r="V1293" s="49"/>
      <c r="W1293" s="45"/>
      <c r="X1293" s="36"/>
      <c r="AB1293" s="45"/>
    </row>
    <row r="1294" spans="21:28" hidden="1" x14ac:dyDescent="0.2">
      <c r="U1294" s="49"/>
      <c r="V1294" s="49"/>
      <c r="W1294" s="45"/>
      <c r="X1294" s="36"/>
      <c r="AB1294" s="45"/>
    </row>
    <row r="1295" spans="21:28" hidden="1" x14ac:dyDescent="0.2">
      <c r="U1295" s="49"/>
      <c r="V1295" s="49"/>
      <c r="W1295" s="45"/>
      <c r="X1295" s="36"/>
      <c r="AB1295" s="45"/>
    </row>
    <row r="1296" spans="21:28" hidden="1" x14ac:dyDescent="0.2">
      <c r="U1296" s="49"/>
      <c r="V1296" s="49"/>
      <c r="W1296" s="45"/>
      <c r="X1296" s="36"/>
      <c r="AB1296" s="45"/>
    </row>
    <row r="1297" spans="21:28" hidden="1" x14ac:dyDescent="0.2">
      <c r="U1297" s="49"/>
      <c r="V1297" s="49"/>
      <c r="W1297" s="45"/>
      <c r="X1297" s="36"/>
      <c r="AB1297" s="45"/>
    </row>
    <row r="1298" spans="21:28" hidden="1" x14ac:dyDescent="0.2">
      <c r="U1298" s="49"/>
      <c r="V1298" s="49"/>
      <c r="W1298" s="45"/>
      <c r="X1298" s="36"/>
      <c r="AB1298" s="45"/>
    </row>
    <row r="1299" spans="21:28" hidden="1" x14ac:dyDescent="0.2">
      <c r="U1299" s="49"/>
      <c r="V1299" s="49"/>
      <c r="W1299" s="45"/>
      <c r="X1299" s="36"/>
      <c r="AB1299" s="45"/>
    </row>
    <row r="1300" spans="21:28" hidden="1" x14ac:dyDescent="0.2">
      <c r="U1300" s="49"/>
      <c r="V1300" s="49"/>
      <c r="W1300" s="45"/>
      <c r="X1300" s="36"/>
      <c r="AB1300" s="45"/>
    </row>
    <row r="1301" spans="21:28" hidden="1" x14ac:dyDescent="0.2">
      <c r="U1301" s="49"/>
      <c r="V1301" s="49"/>
      <c r="W1301" s="45"/>
      <c r="X1301" s="36"/>
      <c r="AB1301" s="45"/>
    </row>
    <row r="1302" spans="21:28" hidden="1" x14ac:dyDescent="0.2">
      <c r="U1302" s="49"/>
      <c r="V1302" s="49"/>
      <c r="W1302" s="45"/>
      <c r="X1302" s="36"/>
      <c r="AB1302" s="45"/>
    </row>
    <row r="1303" spans="21:28" hidden="1" x14ac:dyDescent="0.2">
      <c r="U1303" s="49"/>
      <c r="V1303" s="49"/>
      <c r="W1303" s="45"/>
      <c r="X1303" s="36"/>
      <c r="AB1303" s="45"/>
    </row>
    <row r="1304" spans="21:28" hidden="1" x14ac:dyDescent="0.2">
      <c r="U1304" s="49"/>
      <c r="V1304" s="49"/>
      <c r="W1304" s="45"/>
      <c r="X1304" s="36"/>
      <c r="AB1304" s="45"/>
    </row>
    <row r="1305" spans="21:28" hidden="1" x14ac:dyDescent="0.2">
      <c r="U1305" s="49"/>
      <c r="V1305" s="49"/>
      <c r="W1305" s="45"/>
      <c r="X1305" s="36"/>
      <c r="AB1305" s="45"/>
    </row>
    <row r="1306" spans="21:28" hidden="1" x14ac:dyDescent="0.2">
      <c r="U1306" s="49"/>
      <c r="V1306" s="49"/>
      <c r="W1306" s="45"/>
      <c r="X1306" s="36"/>
      <c r="AB1306" s="45"/>
    </row>
    <row r="1307" spans="21:28" hidden="1" x14ac:dyDescent="0.2">
      <c r="U1307" s="49"/>
      <c r="V1307" s="49"/>
      <c r="W1307" s="45"/>
      <c r="X1307" s="36"/>
      <c r="AB1307" s="45"/>
    </row>
    <row r="1308" spans="21:28" hidden="1" x14ac:dyDescent="0.2">
      <c r="U1308" s="49"/>
      <c r="V1308" s="49"/>
      <c r="W1308" s="45"/>
      <c r="X1308" s="36"/>
      <c r="AB1308" s="45"/>
    </row>
    <row r="1309" spans="21:28" hidden="1" x14ac:dyDescent="0.2">
      <c r="U1309" s="49"/>
      <c r="V1309" s="49"/>
      <c r="W1309" s="45"/>
      <c r="X1309" s="36"/>
      <c r="AB1309" s="45"/>
    </row>
    <row r="1310" spans="21:28" hidden="1" x14ac:dyDescent="0.2">
      <c r="U1310" s="49"/>
      <c r="V1310" s="49"/>
      <c r="W1310" s="45"/>
      <c r="X1310" s="36"/>
      <c r="AB1310" s="45"/>
    </row>
    <row r="1311" spans="21:28" hidden="1" x14ac:dyDescent="0.2">
      <c r="U1311" s="49"/>
      <c r="V1311" s="49"/>
      <c r="W1311" s="45"/>
      <c r="X1311" s="36"/>
      <c r="AB1311" s="45"/>
    </row>
    <row r="1312" spans="21:28" hidden="1" x14ac:dyDescent="0.2">
      <c r="U1312" s="49"/>
      <c r="V1312" s="49"/>
      <c r="W1312" s="45"/>
      <c r="X1312" s="36"/>
      <c r="AB1312" s="45"/>
    </row>
    <row r="1313" spans="21:28" hidden="1" x14ac:dyDescent="0.2">
      <c r="U1313" s="49"/>
      <c r="V1313" s="49"/>
      <c r="W1313" s="45"/>
      <c r="X1313" s="36"/>
      <c r="AB1313" s="45"/>
    </row>
    <row r="1314" spans="21:28" hidden="1" x14ac:dyDescent="0.2">
      <c r="U1314" s="49"/>
      <c r="V1314" s="49"/>
      <c r="W1314" s="45"/>
      <c r="X1314" s="36"/>
      <c r="AB1314" s="45"/>
    </row>
    <row r="1315" spans="21:28" hidden="1" x14ac:dyDescent="0.2">
      <c r="U1315" s="49"/>
      <c r="V1315" s="49"/>
      <c r="W1315" s="45"/>
      <c r="X1315" s="36"/>
      <c r="AB1315" s="45"/>
    </row>
    <row r="1316" spans="21:28" hidden="1" x14ac:dyDescent="0.2">
      <c r="U1316" s="49"/>
      <c r="V1316" s="49"/>
      <c r="W1316" s="45"/>
      <c r="X1316" s="36"/>
      <c r="AB1316" s="45"/>
    </row>
    <row r="1317" spans="21:28" hidden="1" x14ac:dyDescent="0.2">
      <c r="U1317" s="49"/>
      <c r="V1317" s="49"/>
      <c r="W1317" s="45"/>
      <c r="X1317" s="36"/>
      <c r="AB1317" s="45"/>
    </row>
    <row r="1318" spans="21:28" hidden="1" x14ac:dyDescent="0.2">
      <c r="U1318" s="49"/>
      <c r="V1318" s="49"/>
      <c r="W1318" s="45"/>
      <c r="X1318" s="36"/>
      <c r="AB1318" s="45"/>
    </row>
    <row r="1319" spans="21:28" hidden="1" x14ac:dyDescent="0.2">
      <c r="U1319" s="49"/>
      <c r="V1319" s="49"/>
      <c r="W1319" s="45"/>
      <c r="X1319" s="36"/>
      <c r="AB1319" s="45"/>
    </row>
    <row r="1320" spans="21:28" hidden="1" x14ac:dyDescent="0.2">
      <c r="U1320" s="49"/>
      <c r="V1320" s="49"/>
      <c r="W1320" s="45"/>
      <c r="X1320" s="36"/>
      <c r="AB1320" s="45"/>
    </row>
    <row r="1321" spans="21:28" hidden="1" x14ac:dyDescent="0.2">
      <c r="U1321" s="49"/>
      <c r="V1321" s="49"/>
      <c r="W1321" s="45"/>
      <c r="X1321" s="36"/>
      <c r="AB1321" s="45"/>
    </row>
    <row r="1322" spans="21:28" hidden="1" x14ac:dyDescent="0.2">
      <c r="U1322" s="49"/>
      <c r="V1322" s="49"/>
      <c r="W1322" s="45"/>
      <c r="X1322" s="36"/>
      <c r="AB1322" s="45"/>
    </row>
    <row r="1323" spans="21:28" hidden="1" x14ac:dyDescent="0.2">
      <c r="U1323" s="49"/>
      <c r="V1323" s="49"/>
      <c r="W1323" s="45"/>
      <c r="X1323" s="36"/>
      <c r="AB1323" s="45"/>
    </row>
    <row r="1324" spans="21:28" hidden="1" x14ac:dyDescent="0.2">
      <c r="U1324" s="49"/>
      <c r="V1324" s="49"/>
      <c r="W1324" s="45"/>
      <c r="X1324" s="36"/>
      <c r="AB1324" s="45"/>
    </row>
    <row r="1325" spans="21:28" hidden="1" x14ac:dyDescent="0.2">
      <c r="U1325" s="49"/>
      <c r="V1325" s="49"/>
      <c r="W1325" s="45"/>
      <c r="X1325" s="36"/>
      <c r="AB1325" s="45"/>
    </row>
    <row r="1326" spans="21:28" hidden="1" x14ac:dyDescent="0.2">
      <c r="U1326" s="49"/>
      <c r="V1326" s="49"/>
      <c r="W1326" s="45"/>
      <c r="X1326" s="36"/>
      <c r="AB1326" s="45"/>
    </row>
    <row r="1327" spans="21:28" hidden="1" x14ac:dyDescent="0.2">
      <c r="U1327" s="49"/>
      <c r="V1327" s="49"/>
      <c r="W1327" s="45"/>
      <c r="X1327" s="36"/>
      <c r="AB1327" s="45"/>
    </row>
    <row r="1328" spans="21:28" hidden="1" x14ac:dyDescent="0.2">
      <c r="U1328" s="49"/>
      <c r="V1328" s="49"/>
      <c r="W1328" s="45"/>
      <c r="X1328" s="36"/>
      <c r="AB1328" s="45"/>
    </row>
    <row r="1329" spans="21:28" hidden="1" x14ac:dyDescent="0.2">
      <c r="U1329" s="49"/>
      <c r="V1329" s="49"/>
      <c r="W1329" s="45"/>
      <c r="X1329" s="36"/>
      <c r="AB1329" s="45"/>
    </row>
    <row r="1330" spans="21:28" hidden="1" x14ac:dyDescent="0.2">
      <c r="U1330" s="49"/>
      <c r="V1330" s="49"/>
      <c r="W1330" s="45"/>
      <c r="X1330" s="36"/>
      <c r="AB1330" s="45"/>
    </row>
    <row r="1331" spans="21:28" hidden="1" x14ac:dyDescent="0.2">
      <c r="U1331" s="49"/>
      <c r="V1331" s="49"/>
      <c r="W1331" s="45"/>
      <c r="X1331" s="36"/>
      <c r="AB1331" s="45"/>
    </row>
    <row r="1332" spans="21:28" hidden="1" x14ac:dyDescent="0.2">
      <c r="U1332" s="49"/>
      <c r="V1332" s="49"/>
      <c r="W1332" s="45"/>
      <c r="X1332" s="36"/>
      <c r="AB1332" s="45"/>
    </row>
    <row r="1333" spans="21:28" hidden="1" x14ac:dyDescent="0.2">
      <c r="U1333" s="49"/>
      <c r="V1333" s="49"/>
      <c r="W1333" s="45"/>
      <c r="X1333" s="36"/>
      <c r="AB1333" s="45"/>
    </row>
    <row r="1334" spans="21:28" hidden="1" x14ac:dyDescent="0.2">
      <c r="U1334" s="49"/>
      <c r="V1334" s="49"/>
      <c r="W1334" s="45"/>
      <c r="X1334" s="36"/>
      <c r="AB1334" s="45"/>
    </row>
    <row r="1335" spans="21:28" hidden="1" x14ac:dyDescent="0.2">
      <c r="U1335" s="49"/>
      <c r="V1335" s="49"/>
      <c r="W1335" s="45"/>
      <c r="X1335" s="36"/>
      <c r="AB1335" s="45"/>
    </row>
    <row r="1336" spans="21:28" hidden="1" x14ac:dyDescent="0.2">
      <c r="U1336" s="49"/>
      <c r="V1336" s="49"/>
      <c r="W1336" s="45"/>
      <c r="X1336" s="36"/>
      <c r="AB1336" s="45"/>
    </row>
    <row r="1337" spans="21:28" hidden="1" x14ac:dyDescent="0.2">
      <c r="U1337" s="49"/>
      <c r="V1337" s="49"/>
      <c r="W1337" s="45"/>
      <c r="X1337" s="36"/>
      <c r="AB1337" s="45"/>
    </row>
    <row r="1338" spans="21:28" hidden="1" x14ac:dyDescent="0.2">
      <c r="U1338" s="49"/>
      <c r="V1338" s="49"/>
      <c r="W1338" s="45"/>
      <c r="X1338" s="36"/>
      <c r="AB1338" s="45"/>
    </row>
    <row r="1339" spans="21:28" hidden="1" x14ac:dyDescent="0.2">
      <c r="U1339" s="49"/>
      <c r="V1339" s="49"/>
      <c r="W1339" s="45"/>
      <c r="X1339" s="36"/>
      <c r="AB1339" s="45"/>
    </row>
    <row r="1340" spans="21:28" hidden="1" x14ac:dyDescent="0.2">
      <c r="U1340" s="49"/>
      <c r="V1340" s="49"/>
      <c r="W1340" s="45"/>
      <c r="X1340" s="36"/>
      <c r="AB1340" s="45"/>
    </row>
    <row r="1341" spans="21:28" hidden="1" x14ac:dyDescent="0.2">
      <c r="U1341" s="49"/>
      <c r="V1341" s="49"/>
      <c r="W1341" s="45"/>
      <c r="X1341" s="36"/>
      <c r="AB1341" s="45"/>
    </row>
    <row r="1342" spans="21:28" hidden="1" x14ac:dyDescent="0.2">
      <c r="U1342" s="49"/>
      <c r="V1342" s="49"/>
      <c r="W1342" s="45"/>
      <c r="X1342" s="36"/>
      <c r="AB1342" s="45"/>
    </row>
    <row r="1343" spans="21:28" hidden="1" x14ac:dyDescent="0.2">
      <c r="U1343" s="49"/>
      <c r="V1343" s="49"/>
      <c r="W1343" s="45"/>
      <c r="X1343" s="36"/>
      <c r="AB1343" s="45"/>
    </row>
    <row r="1344" spans="21:28" hidden="1" x14ac:dyDescent="0.2">
      <c r="U1344" s="49"/>
      <c r="V1344" s="49"/>
      <c r="W1344" s="45"/>
      <c r="X1344" s="36"/>
      <c r="AB1344" s="45"/>
    </row>
    <row r="1345" spans="21:28" hidden="1" x14ac:dyDescent="0.2">
      <c r="U1345" s="49"/>
      <c r="V1345" s="49"/>
      <c r="W1345" s="45"/>
      <c r="X1345" s="36"/>
      <c r="AB1345" s="45"/>
    </row>
    <row r="1346" spans="21:28" hidden="1" x14ac:dyDescent="0.2">
      <c r="U1346" s="49"/>
      <c r="V1346" s="49"/>
      <c r="W1346" s="45"/>
      <c r="X1346" s="36"/>
      <c r="AB1346" s="45"/>
    </row>
    <row r="1347" spans="21:28" hidden="1" x14ac:dyDescent="0.2">
      <c r="U1347" s="49"/>
      <c r="V1347" s="49"/>
      <c r="W1347" s="45"/>
      <c r="X1347" s="36"/>
      <c r="AB1347" s="45"/>
    </row>
    <row r="1348" spans="21:28" hidden="1" x14ac:dyDescent="0.2">
      <c r="U1348" s="49"/>
      <c r="V1348" s="49"/>
      <c r="W1348" s="45"/>
      <c r="X1348" s="36"/>
      <c r="AB1348" s="45"/>
    </row>
    <row r="1349" spans="21:28" hidden="1" x14ac:dyDescent="0.2">
      <c r="U1349" s="49"/>
      <c r="V1349" s="49"/>
      <c r="W1349" s="45"/>
      <c r="X1349" s="36"/>
      <c r="AB1349" s="45"/>
    </row>
    <row r="1350" spans="21:28" hidden="1" x14ac:dyDescent="0.2">
      <c r="U1350" s="49"/>
      <c r="V1350" s="49"/>
      <c r="W1350" s="45"/>
      <c r="X1350" s="36"/>
      <c r="AB1350" s="45"/>
    </row>
    <row r="1351" spans="21:28" hidden="1" x14ac:dyDescent="0.2">
      <c r="U1351" s="49"/>
      <c r="V1351" s="49"/>
      <c r="W1351" s="45"/>
      <c r="X1351" s="36"/>
      <c r="AB1351" s="45"/>
    </row>
    <row r="1352" spans="21:28" hidden="1" x14ac:dyDescent="0.2">
      <c r="U1352" s="49"/>
      <c r="V1352" s="49"/>
      <c r="W1352" s="45"/>
      <c r="X1352" s="36"/>
      <c r="AB1352" s="45"/>
    </row>
    <row r="1353" spans="21:28" hidden="1" x14ac:dyDescent="0.2">
      <c r="U1353" s="49"/>
      <c r="V1353" s="49"/>
      <c r="W1353" s="45"/>
      <c r="X1353" s="36"/>
      <c r="AB1353" s="45"/>
    </row>
    <row r="1354" spans="21:28" hidden="1" x14ac:dyDescent="0.2">
      <c r="U1354" s="49"/>
      <c r="V1354" s="49"/>
      <c r="W1354" s="45"/>
      <c r="X1354" s="36"/>
      <c r="AB1354" s="45"/>
    </row>
    <row r="1355" spans="21:28" hidden="1" x14ac:dyDescent="0.2">
      <c r="U1355" s="49"/>
      <c r="V1355" s="49"/>
      <c r="W1355" s="45"/>
      <c r="X1355" s="36"/>
      <c r="AB1355" s="45"/>
    </row>
    <row r="1356" spans="21:28" hidden="1" x14ac:dyDescent="0.2">
      <c r="U1356" s="49"/>
      <c r="V1356" s="49"/>
      <c r="W1356" s="45"/>
      <c r="X1356" s="36"/>
      <c r="AB1356" s="45"/>
    </row>
    <row r="1357" spans="21:28" hidden="1" x14ac:dyDescent="0.2">
      <c r="U1357" s="49"/>
      <c r="V1357" s="49"/>
      <c r="W1357" s="45"/>
      <c r="X1357" s="36"/>
      <c r="AB1357" s="45"/>
    </row>
    <row r="1358" spans="21:28" hidden="1" x14ac:dyDescent="0.2">
      <c r="U1358" s="49"/>
      <c r="V1358" s="49"/>
      <c r="W1358" s="45"/>
      <c r="X1358" s="36"/>
      <c r="AB1358" s="45"/>
    </row>
    <row r="1359" spans="21:28" hidden="1" x14ac:dyDescent="0.2">
      <c r="U1359" s="49"/>
      <c r="V1359" s="49"/>
      <c r="W1359" s="45"/>
      <c r="X1359" s="36"/>
      <c r="AB1359" s="45"/>
    </row>
    <row r="1360" spans="21:28" hidden="1" x14ac:dyDescent="0.2">
      <c r="U1360" s="49"/>
      <c r="V1360" s="49"/>
      <c r="W1360" s="45"/>
      <c r="X1360" s="36"/>
      <c r="AB1360" s="45"/>
    </row>
    <row r="1361" spans="21:28" hidden="1" x14ac:dyDescent="0.2">
      <c r="U1361" s="49"/>
      <c r="V1361" s="49"/>
      <c r="W1361" s="45"/>
      <c r="X1361" s="36"/>
      <c r="AB1361" s="45"/>
    </row>
    <row r="1362" spans="21:28" hidden="1" x14ac:dyDescent="0.2">
      <c r="U1362" s="49"/>
      <c r="V1362" s="49"/>
      <c r="W1362" s="45"/>
      <c r="X1362" s="36"/>
      <c r="AB1362" s="45"/>
    </row>
    <row r="1363" spans="21:28" hidden="1" x14ac:dyDescent="0.2">
      <c r="U1363" s="49"/>
      <c r="V1363" s="49"/>
      <c r="W1363" s="45"/>
      <c r="X1363" s="36"/>
      <c r="AB1363" s="45"/>
    </row>
    <row r="1364" spans="21:28" hidden="1" x14ac:dyDescent="0.2">
      <c r="U1364" s="49"/>
      <c r="V1364" s="49"/>
      <c r="W1364" s="45"/>
      <c r="X1364" s="36"/>
      <c r="AB1364" s="45"/>
    </row>
    <row r="1365" spans="21:28" hidden="1" x14ac:dyDescent="0.2">
      <c r="U1365" s="49"/>
      <c r="V1365" s="49"/>
      <c r="W1365" s="45"/>
      <c r="X1365" s="36"/>
      <c r="AB1365" s="45"/>
    </row>
    <row r="1366" spans="21:28" hidden="1" x14ac:dyDescent="0.2">
      <c r="U1366" s="49"/>
      <c r="V1366" s="49"/>
      <c r="W1366" s="45"/>
      <c r="X1366" s="36"/>
      <c r="AB1366" s="45"/>
    </row>
    <row r="1367" spans="21:28" hidden="1" x14ac:dyDescent="0.2">
      <c r="U1367" s="49"/>
      <c r="V1367" s="49"/>
      <c r="W1367" s="45"/>
      <c r="X1367" s="36"/>
      <c r="AB1367" s="45"/>
    </row>
    <row r="1368" spans="21:28" hidden="1" x14ac:dyDescent="0.2">
      <c r="U1368" s="49"/>
      <c r="V1368" s="49"/>
      <c r="W1368" s="45"/>
      <c r="X1368" s="36"/>
      <c r="AB1368" s="45"/>
    </row>
    <row r="1369" spans="21:28" hidden="1" x14ac:dyDescent="0.2">
      <c r="U1369" s="49"/>
      <c r="V1369" s="49"/>
      <c r="W1369" s="45"/>
      <c r="X1369" s="36"/>
      <c r="AB1369" s="45"/>
    </row>
    <row r="1370" spans="21:28" hidden="1" x14ac:dyDescent="0.2">
      <c r="U1370" s="49"/>
      <c r="V1370" s="49"/>
      <c r="W1370" s="45"/>
      <c r="X1370" s="36"/>
      <c r="AB1370" s="45"/>
    </row>
    <row r="1371" spans="21:28" hidden="1" x14ac:dyDescent="0.2">
      <c r="U1371" s="49"/>
      <c r="V1371" s="49"/>
      <c r="W1371" s="45"/>
      <c r="X1371" s="36"/>
      <c r="AB1371" s="45"/>
    </row>
    <row r="1372" spans="21:28" hidden="1" x14ac:dyDescent="0.2">
      <c r="U1372" s="49"/>
      <c r="V1372" s="49"/>
      <c r="W1372" s="45"/>
      <c r="X1372" s="36"/>
      <c r="AB1372" s="45"/>
    </row>
    <row r="1373" spans="21:28" hidden="1" x14ac:dyDescent="0.2">
      <c r="U1373" s="49"/>
      <c r="V1373" s="49"/>
      <c r="W1373" s="45"/>
      <c r="X1373" s="36"/>
      <c r="AB1373" s="45"/>
    </row>
    <row r="1374" spans="21:28" hidden="1" x14ac:dyDescent="0.2">
      <c r="U1374" s="49"/>
      <c r="V1374" s="49"/>
      <c r="W1374" s="45"/>
      <c r="X1374" s="36"/>
      <c r="AB1374" s="45"/>
    </row>
    <row r="1375" spans="21:28" hidden="1" x14ac:dyDescent="0.2">
      <c r="U1375" s="49"/>
      <c r="V1375" s="49"/>
      <c r="W1375" s="45"/>
      <c r="X1375" s="36"/>
      <c r="AB1375" s="45"/>
    </row>
    <row r="1376" spans="21:28" hidden="1" x14ac:dyDescent="0.2">
      <c r="U1376" s="49"/>
      <c r="V1376" s="49"/>
      <c r="W1376" s="45"/>
      <c r="X1376" s="36"/>
      <c r="AB1376" s="45"/>
    </row>
    <row r="1377" spans="21:28" hidden="1" x14ac:dyDescent="0.2">
      <c r="U1377" s="49"/>
      <c r="V1377" s="49"/>
      <c r="W1377" s="45"/>
      <c r="X1377" s="36"/>
      <c r="AB1377" s="45"/>
    </row>
    <row r="1378" spans="21:28" hidden="1" x14ac:dyDescent="0.2">
      <c r="U1378" s="49"/>
      <c r="V1378" s="49"/>
      <c r="W1378" s="45"/>
      <c r="X1378" s="36"/>
      <c r="AB1378" s="45"/>
    </row>
    <row r="1379" spans="21:28" hidden="1" x14ac:dyDescent="0.2">
      <c r="U1379" s="49"/>
      <c r="V1379" s="49"/>
      <c r="W1379" s="45"/>
      <c r="X1379" s="36"/>
      <c r="AB1379" s="45"/>
    </row>
    <row r="1380" spans="21:28" hidden="1" x14ac:dyDescent="0.2">
      <c r="U1380" s="49"/>
      <c r="V1380" s="49"/>
      <c r="W1380" s="45"/>
      <c r="X1380" s="36"/>
      <c r="AB1380" s="45"/>
    </row>
    <row r="1381" spans="21:28" hidden="1" x14ac:dyDescent="0.2">
      <c r="U1381" s="49"/>
      <c r="V1381" s="49"/>
      <c r="W1381" s="45"/>
      <c r="X1381" s="36"/>
      <c r="AB1381" s="45"/>
    </row>
    <row r="1382" spans="21:28" hidden="1" x14ac:dyDescent="0.2">
      <c r="U1382" s="49"/>
      <c r="V1382" s="49"/>
      <c r="W1382" s="45"/>
      <c r="X1382" s="36"/>
      <c r="AB1382" s="45"/>
    </row>
    <row r="1383" spans="21:28" hidden="1" x14ac:dyDescent="0.2">
      <c r="U1383" s="49"/>
      <c r="V1383" s="49"/>
      <c r="W1383" s="45"/>
      <c r="X1383" s="36"/>
      <c r="AB1383" s="45"/>
    </row>
    <row r="1384" spans="21:28" hidden="1" x14ac:dyDescent="0.2">
      <c r="U1384" s="49"/>
      <c r="V1384" s="49"/>
      <c r="W1384" s="45"/>
      <c r="X1384" s="36"/>
      <c r="AB1384" s="45"/>
    </row>
    <row r="1385" spans="21:28" hidden="1" x14ac:dyDescent="0.2">
      <c r="U1385" s="49"/>
      <c r="V1385" s="49"/>
      <c r="W1385" s="45"/>
      <c r="X1385" s="36"/>
      <c r="AB1385" s="45"/>
    </row>
    <row r="1386" spans="21:28" hidden="1" x14ac:dyDescent="0.2">
      <c r="U1386" s="49"/>
      <c r="V1386" s="49"/>
      <c r="W1386" s="45"/>
      <c r="X1386" s="36"/>
      <c r="AB1386" s="45"/>
    </row>
    <row r="1387" spans="21:28" hidden="1" x14ac:dyDescent="0.2">
      <c r="U1387" s="49"/>
      <c r="V1387" s="49"/>
      <c r="W1387" s="45"/>
      <c r="X1387" s="36"/>
      <c r="AB1387" s="45"/>
    </row>
    <row r="1388" spans="21:28" hidden="1" x14ac:dyDescent="0.2">
      <c r="U1388" s="49"/>
      <c r="V1388" s="49"/>
      <c r="W1388" s="45"/>
      <c r="X1388" s="36"/>
      <c r="AB1388" s="45"/>
    </row>
    <row r="1389" spans="21:28" hidden="1" x14ac:dyDescent="0.2">
      <c r="U1389" s="49"/>
      <c r="V1389" s="49"/>
      <c r="W1389" s="45"/>
      <c r="X1389" s="36"/>
      <c r="AB1389" s="45"/>
    </row>
    <row r="1390" spans="21:28" hidden="1" x14ac:dyDescent="0.2">
      <c r="U1390" s="49"/>
      <c r="V1390" s="49"/>
      <c r="W1390" s="45"/>
      <c r="X1390" s="36"/>
      <c r="AB1390" s="45"/>
    </row>
    <row r="1391" spans="21:28" hidden="1" x14ac:dyDescent="0.2">
      <c r="U1391" s="49"/>
      <c r="V1391" s="49"/>
      <c r="W1391" s="45"/>
      <c r="X1391" s="36"/>
      <c r="AB1391" s="45"/>
    </row>
    <row r="1392" spans="21:28" hidden="1" x14ac:dyDescent="0.2">
      <c r="U1392" s="49"/>
      <c r="V1392" s="49"/>
      <c r="W1392" s="45"/>
      <c r="X1392" s="36"/>
      <c r="AB1392" s="45"/>
    </row>
    <row r="1393" spans="21:28" hidden="1" x14ac:dyDescent="0.2">
      <c r="U1393" s="49"/>
      <c r="V1393" s="49"/>
      <c r="W1393" s="45"/>
      <c r="X1393" s="36"/>
      <c r="AB1393" s="45"/>
    </row>
    <row r="1394" spans="21:28" hidden="1" x14ac:dyDescent="0.2">
      <c r="U1394" s="49"/>
      <c r="V1394" s="49"/>
      <c r="W1394" s="45"/>
      <c r="X1394" s="36"/>
      <c r="AB1394" s="45"/>
    </row>
    <row r="1395" spans="21:28" hidden="1" x14ac:dyDescent="0.2">
      <c r="U1395" s="49"/>
      <c r="V1395" s="49"/>
      <c r="W1395" s="45"/>
      <c r="X1395" s="36"/>
      <c r="AB1395" s="45"/>
    </row>
    <row r="1396" spans="21:28" hidden="1" x14ac:dyDescent="0.2">
      <c r="U1396" s="49"/>
      <c r="V1396" s="49"/>
      <c r="W1396" s="45"/>
      <c r="X1396" s="36"/>
      <c r="AB1396" s="45"/>
    </row>
    <row r="1397" spans="21:28" hidden="1" x14ac:dyDescent="0.2">
      <c r="U1397" s="49"/>
      <c r="V1397" s="49"/>
      <c r="W1397" s="45"/>
      <c r="X1397" s="36"/>
      <c r="AB1397" s="45"/>
    </row>
    <row r="1398" spans="21:28" hidden="1" x14ac:dyDescent="0.2">
      <c r="U1398" s="49"/>
      <c r="V1398" s="49"/>
      <c r="W1398" s="45"/>
      <c r="X1398" s="36"/>
      <c r="AB1398" s="45"/>
    </row>
    <row r="1399" spans="21:28" hidden="1" x14ac:dyDescent="0.2">
      <c r="U1399" s="49"/>
      <c r="V1399" s="49"/>
      <c r="W1399" s="45"/>
      <c r="X1399" s="36"/>
      <c r="AB1399" s="45"/>
    </row>
    <row r="1400" spans="21:28" hidden="1" x14ac:dyDescent="0.2">
      <c r="U1400" s="49"/>
      <c r="V1400" s="49"/>
      <c r="W1400" s="45"/>
      <c r="X1400" s="36"/>
      <c r="AB1400" s="45"/>
    </row>
    <row r="1401" spans="21:28" hidden="1" x14ac:dyDescent="0.2">
      <c r="U1401" s="49"/>
      <c r="V1401" s="49"/>
      <c r="W1401" s="45"/>
      <c r="X1401" s="36"/>
      <c r="AB1401" s="45"/>
    </row>
    <row r="1402" spans="21:28" hidden="1" x14ac:dyDescent="0.2">
      <c r="U1402" s="49"/>
      <c r="V1402" s="49"/>
      <c r="W1402" s="45"/>
      <c r="X1402" s="36"/>
      <c r="AB1402" s="45"/>
    </row>
    <row r="1403" spans="21:28" hidden="1" x14ac:dyDescent="0.2">
      <c r="U1403" s="49"/>
      <c r="V1403" s="49"/>
      <c r="W1403" s="45"/>
      <c r="X1403" s="36"/>
      <c r="AB1403" s="45"/>
    </row>
    <row r="1404" spans="21:28" hidden="1" x14ac:dyDescent="0.2">
      <c r="U1404" s="49"/>
      <c r="V1404" s="49"/>
      <c r="W1404" s="45"/>
      <c r="X1404" s="36"/>
      <c r="AB1404" s="45"/>
    </row>
    <row r="1405" spans="21:28" hidden="1" x14ac:dyDescent="0.2">
      <c r="U1405" s="49"/>
      <c r="V1405" s="49"/>
      <c r="W1405" s="45"/>
      <c r="X1405" s="36"/>
      <c r="AB1405" s="45"/>
    </row>
    <row r="1406" spans="21:28" hidden="1" x14ac:dyDescent="0.2">
      <c r="U1406" s="49"/>
      <c r="V1406" s="49"/>
      <c r="W1406" s="45"/>
      <c r="X1406" s="36"/>
      <c r="AB1406" s="45"/>
    </row>
    <row r="1407" spans="21:28" hidden="1" x14ac:dyDescent="0.2">
      <c r="U1407" s="49"/>
      <c r="V1407" s="49"/>
      <c r="W1407" s="45"/>
      <c r="X1407" s="36"/>
      <c r="AB1407" s="45"/>
    </row>
    <row r="1408" spans="21:28" hidden="1" x14ac:dyDescent="0.2">
      <c r="U1408" s="49"/>
      <c r="V1408" s="49"/>
      <c r="W1408" s="45"/>
      <c r="X1408" s="36"/>
      <c r="AB1408" s="45"/>
    </row>
    <row r="1409" spans="21:28" hidden="1" x14ac:dyDescent="0.2">
      <c r="U1409" s="49"/>
      <c r="V1409" s="49"/>
      <c r="W1409" s="45"/>
      <c r="X1409" s="36"/>
      <c r="AB1409" s="45"/>
    </row>
    <row r="1410" spans="21:28" hidden="1" x14ac:dyDescent="0.2">
      <c r="U1410" s="49"/>
      <c r="V1410" s="49"/>
      <c r="W1410" s="45"/>
      <c r="X1410" s="36"/>
      <c r="AB1410" s="45"/>
    </row>
    <row r="1411" spans="21:28" hidden="1" x14ac:dyDescent="0.2">
      <c r="U1411" s="49"/>
      <c r="V1411" s="49"/>
      <c r="W1411" s="45"/>
      <c r="X1411" s="36"/>
      <c r="AB1411" s="45"/>
    </row>
    <row r="1412" spans="21:28" hidden="1" x14ac:dyDescent="0.2">
      <c r="U1412" s="49"/>
      <c r="V1412" s="49"/>
      <c r="W1412" s="45"/>
      <c r="X1412" s="36"/>
      <c r="AB1412" s="45"/>
    </row>
    <row r="1413" spans="21:28" hidden="1" x14ac:dyDescent="0.2">
      <c r="U1413" s="49"/>
      <c r="V1413" s="49"/>
      <c r="W1413" s="45"/>
      <c r="X1413" s="36"/>
      <c r="AB1413" s="45"/>
    </row>
    <row r="1414" spans="21:28" hidden="1" x14ac:dyDescent="0.2">
      <c r="U1414" s="49"/>
      <c r="V1414" s="49"/>
      <c r="W1414" s="45"/>
      <c r="X1414" s="36"/>
      <c r="AB1414" s="45"/>
    </row>
    <row r="1415" spans="21:28" hidden="1" x14ac:dyDescent="0.2">
      <c r="U1415" s="49"/>
      <c r="V1415" s="49"/>
      <c r="W1415" s="45"/>
      <c r="X1415" s="36"/>
      <c r="AB1415" s="45"/>
    </row>
    <row r="1416" spans="21:28" hidden="1" x14ac:dyDescent="0.2">
      <c r="U1416" s="49"/>
      <c r="V1416" s="49"/>
      <c r="W1416" s="45"/>
      <c r="X1416" s="36"/>
      <c r="AB1416" s="45"/>
    </row>
    <row r="1417" spans="21:28" hidden="1" x14ac:dyDescent="0.2">
      <c r="U1417" s="49"/>
      <c r="V1417" s="49"/>
      <c r="W1417" s="45"/>
      <c r="X1417" s="36"/>
      <c r="AB1417" s="45"/>
    </row>
    <row r="1418" spans="21:28" hidden="1" x14ac:dyDescent="0.2">
      <c r="U1418" s="49"/>
      <c r="V1418" s="49"/>
      <c r="W1418" s="45"/>
      <c r="X1418" s="36"/>
      <c r="AB1418" s="45"/>
    </row>
    <row r="1419" spans="21:28" hidden="1" x14ac:dyDescent="0.2">
      <c r="U1419" s="49"/>
      <c r="V1419" s="49"/>
      <c r="W1419" s="45"/>
      <c r="X1419" s="36"/>
      <c r="AB1419" s="45"/>
    </row>
    <row r="1420" spans="21:28" hidden="1" x14ac:dyDescent="0.2">
      <c r="U1420" s="49"/>
      <c r="V1420" s="49"/>
      <c r="W1420" s="45"/>
      <c r="X1420" s="36"/>
      <c r="AB1420" s="45"/>
    </row>
    <row r="1421" spans="21:28" hidden="1" x14ac:dyDescent="0.2">
      <c r="U1421" s="49"/>
      <c r="V1421" s="49"/>
      <c r="W1421" s="45"/>
      <c r="X1421" s="36"/>
      <c r="AB1421" s="45"/>
    </row>
    <row r="1422" spans="21:28" hidden="1" x14ac:dyDescent="0.2">
      <c r="U1422" s="49"/>
      <c r="V1422" s="49"/>
      <c r="W1422" s="45"/>
      <c r="X1422" s="36"/>
      <c r="AB1422" s="45"/>
    </row>
    <row r="1423" spans="21:28" hidden="1" x14ac:dyDescent="0.2">
      <c r="U1423" s="49"/>
      <c r="V1423" s="49"/>
      <c r="W1423" s="45"/>
      <c r="X1423" s="36"/>
      <c r="AB1423" s="45"/>
    </row>
    <row r="1424" spans="21:28" hidden="1" x14ac:dyDescent="0.2">
      <c r="U1424" s="49"/>
      <c r="V1424" s="49"/>
      <c r="W1424" s="45"/>
      <c r="X1424" s="36"/>
      <c r="AB1424" s="45"/>
    </row>
    <row r="1425" spans="21:28" hidden="1" x14ac:dyDescent="0.2">
      <c r="U1425" s="49"/>
      <c r="V1425" s="49"/>
      <c r="W1425" s="45"/>
      <c r="X1425" s="36"/>
      <c r="AB1425" s="45"/>
    </row>
    <row r="1426" spans="21:28" hidden="1" x14ac:dyDescent="0.2">
      <c r="U1426" s="49"/>
      <c r="V1426" s="49"/>
      <c r="W1426" s="45"/>
      <c r="X1426" s="36"/>
      <c r="AB1426" s="45"/>
    </row>
    <row r="1427" spans="21:28" hidden="1" x14ac:dyDescent="0.2">
      <c r="U1427" s="49"/>
      <c r="V1427" s="49"/>
      <c r="W1427" s="45"/>
      <c r="X1427" s="36"/>
      <c r="AB1427" s="45"/>
    </row>
    <row r="1428" spans="21:28" hidden="1" x14ac:dyDescent="0.2">
      <c r="U1428" s="49"/>
      <c r="V1428" s="49"/>
      <c r="W1428" s="45"/>
      <c r="X1428" s="36"/>
      <c r="AB1428" s="45"/>
    </row>
    <row r="1429" spans="21:28" hidden="1" x14ac:dyDescent="0.2">
      <c r="U1429" s="49"/>
      <c r="V1429" s="49"/>
      <c r="W1429" s="45"/>
      <c r="X1429" s="36"/>
      <c r="AB1429" s="45"/>
    </row>
    <row r="1430" spans="21:28" hidden="1" x14ac:dyDescent="0.2">
      <c r="U1430" s="49"/>
      <c r="V1430" s="49"/>
      <c r="W1430" s="45"/>
      <c r="X1430" s="36"/>
      <c r="AB1430" s="45"/>
    </row>
    <row r="1431" spans="21:28" hidden="1" x14ac:dyDescent="0.2">
      <c r="U1431" s="49"/>
      <c r="V1431" s="49"/>
      <c r="W1431" s="45"/>
      <c r="X1431" s="36"/>
      <c r="AB1431" s="45"/>
    </row>
    <row r="1432" spans="21:28" hidden="1" x14ac:dyDescent="0.2">
      <c r="U1432" s="49"/>
      <c r="V1432" s="49"/>
      <c r="W1432" s="45"/>
      <c r="X1432" s="36"/>
      <c r="AB1432" s="45"/>
    </row>
    <row r="1433" spans="21:28" hidden="1" x14ac:dyDescent="0.2">
      <c r="U1433" s="49"/>
      <c r="V1433" s="49"/>
      <c r="W1433" s="45"/>
      <c r="X1433" s="36"/>
      <c r="AB1433" s="45"/>
    </row>
    <row r="1434" spans="21:28" hidden="1" x14ac:dyDescent="0.2">
      <c r="U1434" s="49"/>
      <c r="V1434" s="49"/>
      <c r="W1434" s="45"/>
      <c r="X1434" s="36"/>
      <c r="AB1434" s="45"/>
    </row>
    <row r="1435" spans="21:28" hidden="1" x14ac:dyDescent="0.2">
      <c r="U1435" s="49"/>
      <c r="V1435" s="49"/>
      <c r="W1435" s="45"/>
      <c r="X1435" s="36"/>
      <c r="AB1435" s="45"/>
    </row>
    <row r="1436" spans="21:28" hidden="1" x14ac:dyDescent="0.2">
      <c r="U1436" s="49"/>
      <c r="V1436" s="49"/>
      <c r="W1436" s="45"/>
      <c r="X1436" s="36"/>
      <c r="AB1436" s="45"/>
    </row>
    <row r="1437" spans="21:28" hidden="1" x14ac:dyDescent="0.2">
      <c r="U1437" s="49"/>
      <c r="V1437" s="49"/>
      <c r="W1437" s="45"/>
      <c r="X1437" s="36"/>
      <c r="AB1437" s="45"/>
    </row>
    <row r="1438" spans="21:28" hidden="1" x14ac:dyDescent="0.2">
      <c r="U1438" s="49"/>
      <c r="V1438" s="49"/>
      <c r="W1438" s="45"/>
      <c r="X1438" s="36"/>
      <c r="AB1438" s="45"/>
    </row>
    <row r="1439" spans="21:28" hidden="1" x14ac:dyDescent="0.2">
      <c r="U1439" s="49"/>
      <c r="V1439" s="49"/>
      <c r="W1439" s="45"/>
      <c r="X1439" s="36"/>
      <c r="AB1439" s="45"/>
    </row>
    <row r="1440" spans="21:28" hidden="1" x14ac:dyDescent="0.2">
      <c r="U1440" s="49"/>
      <c r="V1440" s="49"/>
      <c r="W1440" s="45"/>
      <c r="X1440" s="36"/>
      <c r="AB1440" s="45"/>
    </row>
    <row r="1441" spans="21:28" hidden="1" x14ac:dyDescent="0.2">
      <c r="U1441" s="49"/>
      <c r="V1441" s="49"/>
      <c r="W1441" s="45"/>
      <c r="X1441" s="36"/>
      <c r="AB1441" s="45"/>
    </row>
    <row r="1442" spans="21:28" hidden="1" x14ac:dyDescent="0.2">
      <c r="U1442" s="49"/>
      <c r="V1442" s="49"/>
      <c r="W1442" s="45"/>
      <c r="X1442" s="36"/>
      <c r="AB1442" s="45"/>
    </row>
    <row r="1443" spans="21:28" hidden="1" x14ac:dyDescent="0.2">
      <c r="U1443" s="49"/>
      <c r="V1443" s="49"/>
      <c r="W1443" s="45"/>
      <c r="X1443" s="36"/>
      <c r="AB1443" s="45"/>
    </row>
    <row r="1444" spans="21:28" hidden="1" x14ac:dyDescent="0.2">
      <c r="U1444" s="49"/>
      <c r="V1444" s="49"/>
      <c r="W1444" s="45"/>
      <c r="X1444" s="36"/>
      <c r="AB1444" s="45"/>
    </row>
    <row r="1445" spans="21:28" hidden="1" x14ac:dyDescent="0.2">
      <c r="U1445" s="49"/>
      <c r="V1445" s="49"/>
      <c r="W1445" s="45"/>
      <c r="X1445" s="36"/>
      <c r="AB1445" s="45"/>
    </row>
    <row r="1446" spans="21:28" hidden="1" x14ac:dyDescent="0.2">
      <c r="U1446" s="49"/>
      <c r="V1446" s="49"/>
      <c r="W1446" s="45"/>
      <c r="X1446" s="36"/>
      <c r="AB1446" s="45"/>
    </row>
    <row r="1447" spans="21:28" hidden="1" x14ac:dyDescent="0.2">
      <c r="U1447" s="49"/>
      <c r="V1447" s="49"/>
      <c r="W1447" s="45"/>
      <c r="X1447" s="36"/>
      <c r="AB1447" s="45"/>
    </row>
    <row r="1448" spans="21:28" hidden="1" x14ac:dyDescent="0.2">
      <c r="U1448" s="49"/>
      <c r="V1448" s="49"/>
      <c r="W1448" s="45"/>
      <c r="X1448" s="36"/>
      <c r="AB1448" s="45"/>
    </row>
    <row r="1449" spans="21:28" hidden="1" x14ac:dyDescent="0.2">
      <c r="U1449" s="49"/>
      <c r="V1449" s="49"/>
      <c r="W1449" s="45"/>
      <c r="X1449" s="36"/>
      <c r="AB1449" s="45"/>
    </row>
    <row r="1450" spans="21:28" hidden="1" x14ac:dyDescent="0.2">
      <c r="U1450" s="49"/>
      <c r="V1450" s="49"/>
      <c r="W1450" s="45"/>
      <c r="X1450" s="36"/>
      <c r="AB1450" s="45"/>
    </row>
    <row r="1451" spans="21:28" hidden="1" x14ac:dyDescent="0.2">
      <c r="U1451" s="49"/>
      <c r="V1451" s="49"/>
      <c r="W1451" s="45"/>
      <c r="X1451" s="36"/>
      <c r="AB1451" s="45"/>
    </row>
    <row r="1452" spans="21:28" hidden="1" x14ac:dyDescent="0.2">
      <c r="U1452" s="49"/>
      <c r="V1452" s="49"/>
      <c r="W1452" s="45"/>
      <c r="X1452" s="36"/>
      <c r="AB1452" s="45"/>
    </row>
    <row r="1453" spans="21:28" hidden="1" x14ac:dyDescent="0.2">
      <c r="U1453" s="49"/>
      <c r="V1453" s="49"/>
      <c r="W1453" s="45"/>
      <c r="X1453" s="36"/>
      <c r="AB1453" s="45"/>
    </row>
    <row r="1454" spans="21:28" hidden="1" x14ac:dyDescent="0.2">
      <c r="U1454" s="49"/>
      <c r="V1454" s="49"/>
      <c r="W1454" s="45"/>
      <c r="X1454" s="36"/>
      <c r="AB1454" s="45"/>
    </row>
    <row r="1455" spans="21:28" hidden="1" x14ac:dyDescent="0.2">
      <c r="U1455" s="49"/>
      <c r="V1455" s="49"/>
      <c r="W1455" s="45"/>
      <c r="X1455" s="36"/>
      <c r="AB1455" s="45"/>
    </row>
    <row r="1456" spans="21:28" hidden="1" x14ac:dyDescent="0.2">
      <c r="U1456" s="49"/>
      <c r="V1456" s="49"/>
      <c r="W1456" s="45"/>
      <c r="X1456" s="36"/>
      <c r="AB1456" s="45"/>
    </row>
    <row r="1457" spans="21:28" hidden="1" x14ac:dyDescent="0.2">
      <c r="U1457" s="49"/>
      <c r="V1457" s="49"/>
      <c r="W1457" s="45"/>
      <c r="X1457" s="36"/>
      <c r="AB1457" s="45"/>
    </row>
    <row r="1458" spans="21:28" hidden="1" x14ac:dyDescent="0.2">
      <c r="U1458" s="49"/>
      <c r="V1458" s="49"/>
      <c r="W1458" s="45"/>
      <c r="X1458" s="36"/>
      <c r="AB1458" s="45"/>
    </row>
    <row r="1459" spans="21:28" hidden="1" x14ac:dyDescent="0.2">
      <c r="U1459" s="49"/>
      <c r="V1459" s="49"/>
      <c r="W1459" s="45"/>
      <c r="X1459" s="36"/>
      <c r="AB1459" s="45"/>
    </row>
    <row r="1460" spans="21:28" hidden="1" x14ac:dyDescent="0.2">
      <c r="U1460" s="49"/>
      <c r="V1460" s="49"/>
      <c r="W1460" s="45"/>
      <c r="X1460" s="36"/>
      <c r="AB1460" s="45"/>
    </row>
    <row r="1461" spans="21:28" hidden="1" x14ac:dyDescent="0.2">
      <c r="U1461" s="49"/>
      <c r="V1461" s="49"/>
      <c r="W1461" s="45"/>
      <c r="X1461" s="36"/>
      <c r="AB1461" s="45"/>
    </row>
    <row r="1462" spans="21:28" hidden="1" x14ac:dyDescent="0.2">
      <c r="U1462" s="49"/>
      <c r="V1462" s="49"/>
      <c r="W1462" s="45"/>
      <c r="X1462" s="36"/>
      <c r="AB1462" s="45"/>
    </row>
    <row r="1463" spans="21:28" hidden="1" x14ac:dyDescent="0.2">
      <c r="U1463" s="49"/>
      <c r="V1463" s="49"/>
      <c r="W1463" s="45"/>
      <c r="X1463" s="36"/>
      <c r="AB1463" s="45"/>
    </row>
    <row r="1464" spans="21:28" hidden="1" x14ac:dyDescent="0.2">
      <c r="U1464" s="49"/>
      <c r="V1464" s="49"/>
      <c r="W1464" s="45"/>
      <c r="X1464" s="36"/>
      <c r="AB1464" s="45"/>
    </row>
    <row r="1465" spans="21:28" hidden="1" x14ac:dyDescent="0.2">
      <c r="U1465" s="49"/>
      <c r="V1465" s="49"/>
      <c r="W1465" s="45"/>
      <c r="X1465" s="36"/>
      <c r="AB1465" s="45"/>
    </row>
    <row r="1466" spans="21:28" hidden="1" x14ac:dyDescent="0.2">
      <c r="U1466" s="49"/>
      <c r="V1466" s="49"/>
      <c r="W1466" s="45"/>
      <c r="X1466" s="36"/>
      <c r="AB1466" s="45"/>
    </row>
    <row r="1467" spans="21:28" hidden="1" x14ac:dyDescent="0.2">
      <c r="U1467" s="49"/>
      <c r="V1467" s="49"/>
      <c r="W1467" s="45"/>
      <c r="X1467" s="36"/>
      <c r="AB1467" s="45"/>
    </row>
    <row r="1468" spans="21:28" hidden="1" x14ac:dyDescent="0.2">
      <c r="U1468" s="49"/>
      <c r="V1468" s="49"/>
      <c r="W1468" s="45"/>
      <c r="X1468" s="36"/>
      <c r="AB1468" s="45"/>
    </row>
    <row r="1469" spans="21:28" hidden="1" x14ac:dyDescent="0.2">
      <c r="U1469" s="49"/>
      <c r="V1469" s="49"/>
      <c r="W1469" s="45"/>
      <c r="X1469" s="36"/>
      <c r="AB1469" s="45"/>
    </row>
    <row r="1470" spans="21:28" hidden="1" x14ac:dyDescent="0.2">
      <c r="U1470" s="49"/>
      <c r="V1470" s="49"/>
      <c r="W1470" s="45"/>
      <c r="X1470" s="36"/>
      <c r="AB1470" s="45"/>
    </row>
    <row r="1471" spans="21:28" hidden="1" x14ac:dyDescent="0.2">
      <c r="U1471" s="49"/>
      <c r="V1471" s="49"/>
      <c r="W1471" s="45"/>
      <c r="X1471" s="36"/>
      <c r="AB1471" s="45"/>
    </row>
    <row r="1472" spans="21:28" hidden="1" x14ac:dyDescent="0.2">
      <c r="U1472" s="49"/>
      <c r="V1472" s="49"/>
      <c r="W1472" s="45"/>
      <c r="X1472" s="36"/>
      <c r="AB1472" s="45"/>
    </row>
    <row r="1473" spans="21:28" hidden="1" x14ac:dyDescent="0.2">
      <c r="U1473" s="49"/>
      <c r="V1473" s="49"/>
      <c r="W1473" s="45"/>
      <c r="X1473" s="36"/>
      <c r="AB1473" s="45"/>
    </row>
    <row r="1474" spans="21:28" hidden="1" x14ac:dyDescent="0.2">
      <c r="U1474" s="49"/>
      <c r="V1474" s="49"/>
      <c r="W1474" s="45"/>
      <c r="X1474" s="36"/>
      <c r="AB1474" s="45"/>
    </row>
    <row r="1475" spans="21:28" hidden="1" x14ac:dyDescent="0.2">
      <c r="U1475" s="49"/>
      <c r="V1475" s="49"/>
      <c r="W1475" s="45"/>
      <c r="X1475" s="36"/>
      <c r="AB1475" s="45"/>
    </row>
    <row r="1476" spans="21:28" hidden="1" x14ac:dyDescent="0.2">
      <c r="U1476" s="49"/>
      <c r="V1476" s="49"/>
      <c r="W1476" s="45"/>
      <c r="X1476" s="36"/>
      <c r="AB1476" s="45"/>
    </row>
    <row r="1477" spans="21:28" hidden="1" x14ac:dyDescent="0.2">
      <c r="U1477" s="49"/>
      <c r="V1477" s="49"/>
      <c r="W1477" s="45"/>
      <c r="X1477" s="36"/>
      <c r="AB1477" s="45"/>
    </row>
    <row r="1478" spans="21:28" hidden="1" x14ac:dyDescent="0.2">
      <c r="U1478" s="49"/>
      <c r="V1478" s="49"/>
      <c r="W1478" s="45"/>
      <c r="X1478" s="36"/>
      <c r="AB1478" s="45"/>
    </row>
    <row r="1479" spans="21:28" hidden="1" x14ac:dyDescent="0.2">
      <c r="U1479" s="49"/>
      <c r="V1479" s="49"/>
      <c r="W1479" s="45"/>
      <c r="X1479" s="36"/>
      <c r="AB1479" s="45"/>
    </row>
    <row r="1480" spans="21:28" hidden="1" x14ac:dyDescent="0.2">
      <c r="U1480" s="49"/>
      <c r="V1480" s="49"/>
      <c r="W1480" s="45"/>
      <c r="X1480" s="36"/>
      <c r="AB1480" s="45"/>
    </row>
    <row r="1481" spans="21:28" hidden="1" x14ac:dyDescent="0.2">
      <c r="U1481" s="49"/>
      <c r="V1481" s="49"/>
      <c r="W1481" s="45"/>
      <c r="X1481" s="36"/>
      <c r="AB1481" s="45"/>
    </row>
    <row r="1482" spans="21:28" hidden="1" x14ac:dyDescent="0.2">
      <c r="U1482" s="49"/>
      <c r="V1482" s="49"/>
      <c r="W1482" s="45"/>
      <c r="X1482" s="36"/>
      <c r="AB1482" s="45"/>
    </row>
    <row r="1483" spans="21:28" hidden="1" x14ac:dyDescent="0.2">
      <c r="U1483" s="49"/>
      <c r="V1483" s="49"/>
      <c r="W1483" s="45"/>
      <c r="X1483" s="36"/>
      <c r="AB1483" s="45"/>
    </row>
    <row r="1484" spans="21:28" hidden="1" x14ac:dyDescent="0.2">
      <c r="U1484" s="49"/>
      <c r="V1484" s="49"/>
      <c r="W1484" s="45"/>
      <c r="X1484" s="36"/>
      <c r="AB1484" s="45"/>
    </row>
    <row r="1485" spans="21:28" hidden="1" x14ac:dyDescent="0.2">
      <c r="U1485" s="49"/>
      <c r="V1485" s="49"/>
      <c r="W1485" s="45"/>
      <c r="X1485" s="36"/>
      <c r="AB1485" s="45"/>
    </row>
    <row r="1486" spans="21:28" hidden="1" x14ac:dyDescent="0.2">
      <c r="U1486" s="49"/>
      <c r="V1486" s="49"/>
      <c r="W1486" s="45"/>
      <c r="X1486" s="36"/>
      <c r="AB1486" s="45"/>
    </row>
    <row r="1487" spans="21:28" hidden="1" x14ac:dyDescent="0.2">
      <c r="U1487" s="49"/>
      <c r="V1487" s="49"/>
      <c r="W1487" s="45"/>
      <c r="X1487" s="36"/>
      <c r="AB1487" s="45"/>
    </row>
    <row r="1488" spans="21:28" hidden="1" x14ac:dyDescent="0.2">
      <c r="U1488" s="49"/>
      <c r="V1488" s="49"/>
      <c r="W1488" s="45"/>
      <c r="X1488" s="36"/>
      <c r="AB1488" s="45"/>
    </row>
    <row r="1489" spans="21:28" hidden="1" x14ac:dyDescent="0.2">
      <c r="U1489" s="49"/>
      <c r="V1489" s="49"/>
      <c r="W1489" s="45"/>
      <c r="X1489" s="36"/>
      <c r="AB1489" s="45"/>
    </row>
    <row r="1490" spans="21:28" hidden="1" x14ac:dyDescent="0.2">
      <c r="U1490" s="49"/>
      <c r="V1490" s="49"/>
      <c r="W1490" s="45"/>
      <c r="X1490" s="36"/>
      <c r="AB1490" s="45"/>
    </row>
    <row r="1491" spans="21:28" hidden="1" x14ac:dyDescent="0.2">
      <c r="U1491" s="49"/>
      <c r="V1491" s="49"/>
      <c r="W1491" s="45"/>
      <c r="X1491" s="36"/>
      <c r="AB1491" s="45"/>
    </row>
    <row r="1492" spans="21:28" hidden="1" x14ac:dyDescent="0.2">
      <c r="U1492" s="49"/>
      <c r="V1492" s="49"/>
      <c r="W1492" s="45"/>
      <c r="X1492" s="36"/>
      <c r="AB1492" s="45"/>
    </row>
    <row r="1493" spans="21:28" hidden="1" x14ac:dyDescent="0.2">
      <c r="U1493" s="49"/>
      <c r="V1493" s="49"/>
      <c r="W1493" s="45"/>
      <c r="X1493" s="36"/>
      <c r="AB1493" s="45"/>
    </row>
    <row r="1494" spans="21:28" hidden="1" x14ac:dyDescent="0.2">
      <c r="U1494" s="49"/>
      <c r="V1494" s="49"/>
      <c r="W1494" s="45"/>
      <c r="X1494" s="36"/>
      <c r="AB1494" s="45"/>
    </row>
    <row r="1495" spans="21:28" hidden="1" x14ac:dyDescent="0.2">
      <c r="U1495" s="49"/>
      <c r="V1495" s="49"/>
      <c r="W1495" s="45"/>
      <c r="X1495" s="36"/>
      <c r="AB1495" s="45"/>
    </row>
    <row r="1496" spans="21:28" hidden="1" x14ac:dyDescent="0.2">
      <c r="U1496" s="49"/>
      <c r="V1496" s="49"/>
      <c r="W1496" s="45"/>
      <c r="X1496" s="36"/>
      <c r="AB1496" s="45"/>
    </row>
    <row r="1497" spans="21:28" hidden="1" x14ac:dyDescent="0.2">
      <c r="U1497" s="49"/>
      <c r="V1497" s="49"/>
      <c r="W1497" s="45"/>
      <c r="X1497" s="36"/>
      <c r="AB1497" s="45"/>
    </row>
    <row r="1498" spans="21:28" hidden="1" x14ac:dyDescent="0.2">
      <c r="U1498" s="49"/>
      <c r="V1498" s="49"/>
      <c r="W1498" s="45"/>
      <c r="X1498" s="36"/>
      <c r="AB1498" s="45"/>
    </row>
    <row r="1499" spans="21:28" hidden="1" x14ac:dyDescent="0.2">
      <c r="U1499" s="49"/>
      <c r="V1499" s="49"/>
      <c r="W1499" s="45"/>
      <c r="X1499" s="36"/>
      <c r="AB1499" s="45"/>
    </row>
    <row r="1500" spans="21:28" hidden="1" x14ac:dyDescent="0.2">
      <c r="U1500" s="49"/>
      <c r="V1500" s="49"/>
      <c r="W1500" s="45"/>
      <c r="X1500" s="36"/>
      <c r="AB1500" s="45"/>
    </row>
    <row r="1501" spans="21:28" hidden="1" x14ac:dyDescent="0.2">
      <c r="U1501" s="49"/>
      <c r="V1501" s="49"/>
      <c r="W1501" s="45"/>
      <c r="X1501" s="36"/>
      <c r="AB1501" s="45"/>
    </row>
    <row r="1502" spans="21:28" hidden="1" x14ac:dyDescent="0.2">
      <c r="U1502" s="49"/>
      <c r="V1502" s="49"/>
      <c r="W1502" s="45"/>
      <c r="X1502" s="36"/>
      <c r="AB1502" s="45"/>
    </row>
    <row r="1503" spans="21:28" hidden="1" x14ac:dyDescent="0.2">
      <c r="U1503" s="49"/>
      <c r="V1503" s="49"/>
      <c r="W1503" s="45"/>
      <c r="X1503" s="36"/>
      <c r="AB1503" s="45"/>
    </row>
    <row r="1504" spans="21:28" hidden="1" x14ac:dyDescent="0.2">
      <c r="U1504" s="49"/>
      <c r="V1504" s="49"/>
      <c r="W1504" s="45"/>
      <c r="X1504" s="36"/>
      <c r="AB1504" s="45"/>
    </row>
    <row r="1505" spans="21:28" hidden="1" x14ac:dyDescent="0.2">
      <c r="U1505" s="49"/>
      <c r="V1505" s="49"/>
      <c r="W1505" s="45"/>
      <c r="X1505" s="36"/>
      <c r="AB1505" s="45"/>
    </row>
    <row r="1506" spans="21:28" hidden="1" x14ac:dyDescent="0.2">
      <c r="U1506" s="49"/>
      <c r="V1506" s="49"/>
      <c r="W1506" s="45"/>
      <c r="X1506" s="36"/>
      <c r="AB1506" s="45"/>
    </row>
    <row r="1507" spans="21:28" hidden="1" x14ac:dyDescent="0.2">
      <c r="U1507" s="49"/>
      <c r="V1507" s="49"/>
      <c r="W1507" s="45"/>
      <c r="X1507" s="36"/>
      <c r="AB1507" s="45"/>
    </row>
    <row r="1508" spans="21:28" hidden="1" x14ac:dyDescent="0.2">
      <c r="U1508" s="49"/>
      <c r="V1508" s="49"/>
      <c r="W1508" s="45"/>
      <c r="X1508" s="36"/>
      <c r="AB1508" s="45"/>
    </row>
    <row r="1509" spans="21:28" hidden="1" x14ac:dyDescent="0.2">
      <c r="U1509" s="49"/>
      <c r="V1509" s="49"/>
      <c r="W1509" s="45"/>
      <c r="X1509" s="36"/>
      <c r="AB1509" s="45"/>
    </row>
    <row r="1510" spans="21:28" hidden="1" x14ac:dyDescent="0.2">
      <c r="U1510" s="49"/>
      <c r="V1510" s="49"/>
      <c r="W1510" s="45"/>
      <c r="X1510" s="36"/>
      <c r="AB1510" s="45"/>
    </row>
    <row r="1511" spans="21:28" hidden="1" x14ac:dyDescent="0.2">
      <c r="U1511" s="49"/>
      <c r="V1511" s="49"/>
      <c r="W1511" s="45"/>
      <c r="X1511" s="36"/>
      <c r="AB1511" s="45"/>
    </row>
    <row r="1512" spans="21:28" hidden="1" x14ac:dyDescent="0.2">
      <c r="U1512" s="49"/>
      <c r="V1512" s="49"/>
      <c r="W1512" s="45"/>
      <c r="X1512" s="36"/>
      <c r="AB1512" s="45"/>
    </row>
    <row r="1513" spans="21:28" hidden="1" x14ac:dyDescent="0.2">
      <c r="U1513" s="49"/>
      <c r="V1513" s="49"/>
      <c r="W1513" s="45"/>
      <c r="X1513" s="36"/>
      <c r="AB1513" s="45"/>
    </row>
    <row r="1514" spans="21:28" hidden="1" x14ac:dyDescent="0.2">
      <c r="U1514" s="49"/>
      <c r="V1514" s="49"/>
      <c r="W1514" s="45"/>
      <c r="X1514" s="36"/>
      <c r="AB1514" s="45"/>
    </row>
    <row r="1515" spans="21:28" hidden="1" x14ac:dyDescent="0.2">
      <c r="U1515" s="49"/>
      <c r="V1515" s="49"/>
      <c r="W1515" s="45"/>
      <c r="X1515" s="36"/>
      <c r="AB1515" s="45"/>
    </row>
    <row r="1516" spans="21:28" hidden="1" x14ac:dyDescent="0.2">
      <c r="U1516" s="49"/>
      <c r="V1516" s="49"/>
      <c r="W1516" s="45"/>
      <c r="X1516" s="36"/>
      <c r="AB1516" s="45"/>
    </row>
    <row r="1517" spans="21:28" hidden="1" x14ac:dyDescent="0.2">
      <c r="U1517" s="49"/>
      <c r="V1517" s="49"/>
      <c r="W1517" s="45"/>
      <c r="X1517" s="36"/>
      <c r="AB1517" s="45"/>
    </row>
    <row r="1518" spans="21:28" hidden="1" x14ac:dyDescent="0.2">
      <c r="U1518" s="49"/>
      <c r="V1518" s="49"/>
      <c r="W1518" s="45"/>
      <c r="X1518" s="36"/>
      <c r="AB1518" s="45"/>
    </row>
    <row r="1519" spans="21:28" hidden="1" x14ac:dyDescent="0.2">
      <c r="U1519" s="49"/>
      <c r="V1519" s="49"/>
      <c r="W1519" s="45"/>
      <c r="X1519" s="36"/>
      <c r="AB1519" s="45"/>
    </row>
    <row r="1520" spans="21:28" hidden="1" x14ac:dyDescent="0.2">
      <c r="U1520" s="49"/>
      <c r="V1520" s="49"/>
      <c r="W1520" s="45"/>
      <c r="X1520" s="36"/>
      <c r="AB1520" s="45"/>
    </row>
    <row r="1521" spans="21:28" hidden="1" x14ac:dyDescent="0.2">
      <c r="U1521" s="49"/>
      <c r="V1521" s="49"/>
      <c r="W1521" s="45"/>
      <c r="X1521" s="36"/>
      <c r="AB1521" s="45"/>
    </row>
    <row r="1522" spans="21:28" hidden="1" x14ac:dyDescent="0.2">
      <c r="U1522" s="49"/>
      <c r="V1522" s="49"/>
      <c r="W1522" s="45"/>
      <c r="X1522" s="36"/>
      <c r="AB1522" s="45"/>
    </row>
    <row r="1523" spans="21:28" hidden="1" x14ac:dyDescent="0.2">
      <c r="U1523" s="49"/>
      <c r="V1523" s="49"/>
      <c r="W1523" s="45"/>
      <c r="X1523" s="36"/>
      <c r="AB1523" s="45"/>
    </row>
    <row r="1524" spans="21:28" hidden="1" x14ac:dyDescent="0.2">
      <c r="U1524" s="49"/>
      <c r="V1524" s="49"/>
      <c r="W1524" s="45"/>
      <c r="X1524" s="36"/>
      <c r="AB1524" s="45"/>
    </row>
    <row r="1525" spans="21:28" hidden="1" x14ac:dyDescent="0.2">
      <c r="U1525" s="49"/>
      <c r="V1525" s="49"/>
      <c r="W1525" s="45"/>
      <c r="X1525" s="36"/>
      <c r="AB1525" s="45"/>
    </row>
    <row r="1526" spans="21:28" hidden="1" x14ac:dyDescent="0.2">
      <c r="U1526" s="49"/>
      <c r="V1526" s="49"/>
      <c r="W1526" s="45"/>
      <c r="X1526" s="36"/>
      <c r="AB1526" s="45"/>
    </row>
    <row r="1527" spans="21:28" hidden="1" x14ac:dyDescent="0.2">
      <c r="U1527" s="49"/>
      <c r="V1527" s="49"/>
      <c r="W1527" s="45"/>
      <c r="X1527" s="36"/>
      <c r="AB1527" s="45"/>
    </row>
    <row r="1528" spans="21:28" hidden="1" x14ac:dyDescent="0.2">
      <c r="U1528" s="49"/>
      <c r="V1528" s="49"/>
      <c r="W1528" s="45"/>
      <c r="X1528" s="36"/>
      <c r="AB1528" s="45"/>
    </row>
    <row r="1529" spans="21:28" hidden="1" x14ac:dyDescent="0.2">
      <c r="U1529" s="49"/>
      <c r="V1529" s="49"/>
      <c r="W1529" s="45"/>
      <c r="X1529" s="36"/>
      <c r="AB1529" s="45"/>
    </row>
    <row r="1530" spans="21:28" hidden="1" x14ac:dyDescent="0.2">
      <c r="U1530" s="49"/>
      <c r="V1530" s="49"/>
      <c r="W1530" s="45"/>
      <c r="X1530" s="36"/>
      <c r="AB1530" s="45"/>
    </row>
    <row r="1531" spans="21:28" hidden="1" x14ac:dyDescent="0.2">
      <c r="U1531" s="49"/>
      <c r="V1531" s="49"/>
      <c r="W1531" s="45"/>
      <c r="X1531" s="36"/>
      <c r="AB1531" s="45"/>
    </row>
    <row r="1532" spans="21:28" hidden="1" x14ac:dyDescent="0.2">
      <c r="U1532" s="49"/>
      <c r="V1532" s="49"/>
      <c r="W1532" s="45"/>
      <c r="X1532" s="36"/>
      <c r="AB1532" s="45"/>
    </row>
    <row r="1533" spans="21:28" hidden="1" x14ac:dyDescent="0.2">
      <c r="U1533" s="49"/>
      <c r="V1533" s="49"/>
      <c r="W1533" s="45"/>
      <c r="X1533" s="36"/>
      <c r="AB1533" s="45"/>
    </row>
    <row r="1534" spans="21:28" hidden="1" x14ac:dyDescent="0.2">
      <c r="U1534" s="49"/>
      <c r="V1534" s="49"/>
      <c r="W1534" s="45"/>
      <c r="X1534" s="36"/>
      <c r="AB1534" s="45"/>
    </row>
    <row r="1535" spans="21:28" hidden="1" x14ac:dyDescent="0.2">
      <c r="U1535" s="49"/>
      <c r="V1535" s="49"/>
      <c r="W1535" s="45"/>
      <c r="X1535" s="36"/>
      <c r="AB1535" s="45"/>
    </row>
    <row r="1536" spans="21:28" hidden="1" x14ac:dyDescent="0.2">
      <c r="U1536" s="49"/>
      <c r="V1536" s="49"/>
      <c r="W1536" s="45"/>
      <c r="X1536" s="36"/>
      <c r="AB1536" s="45"/>
    </row>
    <row r="1537" spans="21:28" hidden="1" x14ac:dyDescent="0.2">
      <c r="U1537" s="49"/>
      <c r="V1537" s="49"/>
      <c r="W1537" s="45"/>
      <c r="X1537" s="36"/>
      <c r="AB1537" s="45"/>
    </row>
    <row r="1538" spans="21:28" hidden="1" x14ac:dyDescent="0.2">
      <c r="U1538" s="49"/>
      <c r="V1538" s="49"/>
      <c r="W1538" s="45"/>
      <c r="X1538" s="36"/>
      <c r="AB1538" s="45"/>
    </row>
    <row r="1539" spans="21:28" hidden="1" x14ac:dyDescent="0.2">
      <c r="U1539" s="49"/>
      <c r="V1539" s="49"/>
      <c r="W1539" s="45"/>
      <c r="X1539" s="36"/>
      <c r="AB1539" s="45"/>
    </row>
    <row r="1540" spans="21:28" hidden="1" x14ac:dyDescent="0.2">
      <c r="U1540" s="49"/>
      <c r="V1540" s="49"/>
      <c r="W1540" s="45"/>
      <c r="X1540" s="36"/>
      <c r="AB1540" s="45"/>
    </row>
    <row r="1541" spans="21:28" hidden="1" x14ac:dyDescent="0.2">
      <c r="U1541" s="49"/>
      <c r="V1541" s="49"/>
      <c r="W1541" s="45"/>
      <c r="X1541" s="36"/>
      <c r="AB1541" s="45"/>
    </row>
    <row r="1542" spans="21:28" hidden="1" x14ac:dyDescent="0.2">
      <c r="U1542" s="49"/>
      <c r="V1542" s="49"/>
      <c r="W1542" s="45"/>
      <c r="X1542" s="36"/>
      <c r="AB1542" s="45"/>
    </row>
    <row r="1543" spans="21:28" hidden="1" x14ac:dyDescent="0.2">
      <c r="U1543" s="49"/>
      <c r="V1543" s="49"/>
      <c r="W1543" s="45"/>
      <c r="X1543" s="36"/>
      <c r="AB1543" s="45"/>
    </row>
    <row r="1544" spans="21:28" hidden="1" x14ac:dyDescent="0.2">
      <c r="U1544" s="49"/>
      <c r="V1544" s="49"/>
      <c r="W1544" s="45"/>
      <c r="X1544" s="36"/>
      <c r="AB1544" s="45"/>
    </row>
    <row r="1545" spans="21:28" hidden="1" x14ac:dyDescent="0.2">
      <c r="U1545" s="49"/>
      <c r="V1545" s="49"/>
      <c r="W1545" s="45"/>
      <c r="X1545" s="36"/>
      <c r="AB1545" s="45"/>
    </row>
    <row r="1546" spans="21:28" hidden="1" x14ac:dyDescent="0.2">
      <c r="U1546" s="49"/>
      <c r="V1546" s="49"/>
      <c r="W1546" s="45"/>
      <c r="X1546" s="36"/>
      <c r="AB1546" s="45"/>
    </row>
    <row r="1547" spans="21:28" hidden="1" x14ac:dyDescent="0.2">
      <c r="U1547" s="49"/>
      <c r="V1547" s="49"/>
      <c r="W1547" s="45"/>
      <c r="X1547" s="36"/>
      <c r="AB1547" s="45"/>
    </row>
    <row r="1548" spans="21:28" hidden="1" x14ac:dyDescent="0.2">
      <c r="U1548" s="49"/>
      <c r="V1548" s="49"/>
      <c r="W1548" s="45"/>
      <c r="X1548" s="36"/>
      <c r="AB1548" s="45"/>
    </row>
    <row r="1549" spans="21:28" hidden="1" x14ac:dyDescent="0.2">
      <c r="U1549" s="49"/>
      <c r="V1549" s="49"/>
      <c r="W1549" s="45"/>
      <c r="X1549" s="36"/>
      <c r="AB1549" s="45"/>
    </row>
    <row r="1550" spans="21:28" hidden="1" x14ac:dyDescent="0.2">
      <c r="U1550" s="49"/>
      <c r="V1550" s="49"/>
      <c r="W1550" s="45"/>
      <c r="X1550" s="36"/>
      <c r="AB1550" s="45"/>
    </row>
    <row r="1551" spans="21:28" hidden="1" x14ac:dyDescent="0.2">
      <c r="U1551" s="49"/>
      <c r="V1551" s="49"/>
      <c r="W1551" s="45"/>
      <c r="X1551" s="36"/>
      <c r="AB1551" s="45"/>
    </row>
    <row r="1552" spans="21:28" hidden="1" x14ac:dyDescent="0.2">
      <c r="U1552" s="49"/>
      <c r="V1552" s="49"/>
      <c r="W1552" s="45"/>
      <c r="X1552" s="36"/>
      <c r="AB1552" s="45"/>
    </row>
    <row r="1553" spans="21:28" hidden="1" x14ac:dyDescent="0.2">
      <c r="U1553" s="49"/>
      <c r="V1553" s="49"/>
      <c r="W1553" s="45"/>
      <c r="X1553" s="36"/>
      <c r="AB1553" s="45"/>
    </row>
    <row r="1554" spans="21:28" hidden="1" x14ac:dyDescent="0.2">
      <c r="U1554" s="49"/>
      <c r="V1554" s="49"/>
      <c r="W1554" s="45"/>
      <c r="X1554" s="36"/>
      <c r="AB1554" s="45"/>
    </row>
    <row r="1555" spans="21:28" hidden="1" x14ac:dyDescent="0.2">
      <c r="U1555" s="49"/>
      <c r="V1555" s="49"/>
      <c r="W1555" s="45"/>
      <c r="X1555" s="36"/>
      <c r="AB1555" s="45"/>
    </row>
    <row r="1556" spans="21:28" hidden="1" x14ac:dyDescent="0.2">
      <c r="U1556" s="49"/>
      <c r="V1556" s="49"/>
      <c r="W1556" s="45"/>
      <c r="X1556" s="36"/>
      <c r="AB1556" s="45"/>
    </row>
    <row r="1557" spans="21:28" hidden="1" x14ac:dyDescent="0.2">
      <c r="U1557" s="49"/>
      <c r="V1557" s="49"/>
      <c r="W1557" s="45"/>
      <c r="X1557" s="36"/>
      <c r="AB1557" s="45"/>
    </row>
    <row r="1558" spans="21:28" hidden="1" x14ac:dyDescent="0.2">
      <c r="U1558" s="49"/>
      <c r="V1558" s="49"/>
      <c r="W1558" s="45"/>
      <c r="X1558" s="36"/>
      <c r="AB1558" s="45"/>
    </row>
    <row r="1559" spans="21:28" hidden="1" x14ac:dyDescent="0.2">
      <c r="U1559" s="49"/>
      <c r="V1559" s="49"/>
      <c r="W1559" s="45"/>
      <c r="X1559" s="36"/>
      <c r="AB1559" s="45"/>
    </row>
    <row r="1560" spans="21:28" hidden="1" x14ac:dyDescent="0.2">
      <c r="U1560" s="49"/>
      <c r="V1560" s="49"/>
      <c r="W1560" s="45"/>
      <c r="X1560" s="36"/>
      <c r="AB1560" s="45"/>
    </row>
    <row r="1561" spans="21:28" hidden="1" x14ac:dyDescent="0.2">
      <c r="U1561" s="49"/>
      <c r="V1561" s="49"/>
      <c r="W1561" s="45"/>
      <c r="X1561" s="36"/>
      <c r="AB1561" s="45"/>
    </row>
    <row r="1562" spans="21:28" hidden="1" x14ac:dyDescent="0.2">
      <c r="U1562" s="49"/>
      <c r="V1562" s="49"/>
      <c r="W1562" s="45"/>
      <c r="X1562" s="36"/>
      <c r="AB1562" s="45"/>
    </row>
    <row r="1563" spans="21:28" hidden="1" x14ac:dyDescent="0.2">
      <c r="U1563" s="49"/>
      <c r="V1563" s="49"/>
      <c r="W1563" s="45"/>
      <c r="X1563" s="36"/>
      <c r="AB1563" s="45"/>
    </row>
    <row r="1564" spans="21:28" hidden="1" x14ac:dyDescent="0.2">
      <c r="U1564" s="49"/>
      <c r="V1564" s="49"/>
      <c r="W1564" s="45"/>
      <c r="X1564" s="36"/>
      <c r="AB1564" s="45"/>
    </row>
    <row r="1565" spans="21:28" hidden="1" x14ac:dyDescent="0.2">
      <c r="U1565" s="49"/>
      <c r="V1565" s="49"/>
      <c r="W1565" s="45"/>
      <c r="X1565" s="36"/>
      <c r="AB1565" s="45"/>
    </row>
    <row r="1566" spans="21:28" hidden="1" x14ac:dyDescent="0.2">
      <c r="U1566" s="49"/>
      <c r="V1566" s="49"/>
      <c r="W1566" s="45"/>
      <c r="X1566" s="36"/>
      <c r="AB1566" s="45"/>
    </row>
    <row r="1567" spans="21:28" hidden="1" x14ac:dyDescent="0.2">
      <c r="U1567" s="49"/>
      <c r="V1567" s="49"/>
      <c r="W1567" s="45"/>
      <c r="X1567" s="36"/>
      <c r="AB1567" s="45"/>
    </row>
    <row r="1568" spans="21:28" hidden="1" x14ac:dyDescent="0.2">
      <c r="U1568" s="49"/>
      <c r="V1568" s="49"/>
      <c r="W1568" s="45"/>
      <c r="X1568" s="36"/>
      <c r="AB1568" s="45"/>
    </row>
    <row r="1569" spans="21:28" hidden="1" x14ac:dyDescent="0.2">
      <c r="U1569" s="49"/>
      <c r="V1569" s="49"/>
      <c r="W1569" s="45"/>
      <c r="X1569" s="36"/>
      <c r="AB1569" s="45"/>
    </row>
    <row r="1570" spans="21:28" hidden="1" x14ac:dyDescent="0.2">
      <c r="U1570" s="49"/>
      <c r="V1570" s="49"/>
      <c r="W1570" s="45"/>
      <c r="X1570" s="36"/>
      <c r="AB1570" s="45"/>
    </row>
    <row r="1571" spans="21:28" hidden="1" x14ac:dyDescent="0.2">
      <c r="U1571" s="49"/>
      <c r="V1571" s="49"/>
      <c r="W1571" s="45"/>
      <c r="X1571" s="36"/>
      <c r="AB1571" s="45"/>
    </row>
    <row r="1572" spans="21:28" hidden="1" x14ac:dyDescent="0.2">
      <c r="U1572" s="49"/>
      <c r="V1572" s="49"/>
      <c r="W1572" s="45"/>
      <c r="X1572" s="36"/>
      <c r="AB1572" s="45"/>
    </row>
    <row r="1573" spans="21:28" hidden="1" x14ac:dyDescent="0.2">
      <c r="U1573" s="49"/>
      <c r="V1573" s="49"/>
      <c r="W1573" s="45"/>
      <c r="X1573" s="36"/>
      <c r="AB1573" s="45"/>
    </row>
    <row r="1574" spans="21:28" hidden="1" x14ac:dyDescent="0.2">
      <c r="U1574" s="49"/>
      <c r="V1574" s="49"/>
      <c r="W1574" s="45"/>
      <c r="X1574" s="36"/>
      <c r="AB1574" s="45"/>
    </row>
    <row r="1575" spans="21:28" hidden="1" x14ac:dyDescent="0.2">
      <c r="U1575" s="49"/>
      <c r="V1575" s="49"/>
      <c r="W1575" s="45"/>
      <c r="X1575" s="36"/>
      <c r="AB1575" s="45"/>
    </row>
    <row r="1576" spans="21:28" hidden="1" x14ac:dyDescent="0.2">
      <c r="U1576" s="49"/>
      <c r="V1576" s="49"/>
      <c r="W1576" s="45"/>
      <c r="X1576" s="36"/>
      <c r="AB1576" s="45"/>
    </row>
    <row r="1577" spans="21:28" hidden="1" x14ac:dyDescent="0.2">
      <c r="U1577" s="49"/>
      <c r="V1577" s="49"/>
      <c r="W1577" s="45"/>
      <c r="X1577" s="36"/>
      <c r="AB1577" s="45"/>
    </row>
    <row r="1578" spans="21:28" hidden="1" x14ac:dyDescent="0.2">
      <c r="U1578" s="49"/>
      <c r="V1578" s="49"/>
      <c r="W1578" s="45"/>
      <c r="X1578" s="36"/>
      <c r="AB1578" s="45"/>
    </row>
    <row r="1579" spans="21:28" hidden="1" x14ac:dyDescent="0.2">
      <c r="U1579" s="49"/>
      <c r="V1579" s="49"/>
      <c r="W1579" s="45"/>
      <c r="X1579" s="36"/>
      <c r="AB1579" s="45"/>
    </row>
    <row r="1580" spans="21:28" hidden="1" x14ac:dyDescent="0.2">
      <c r="U1580" s="49"/>
      <c r="V1580" s="49"/>
      <c r="W1580" s="45"/>
      <c r="X1580" s="36"/>
      <c r="AB1580" s="45"/>
    </row>
    <row r="1581" spans="21:28" hidden="1" x14ac:dyDescent="0.2">
      <c r="U1581" s="49"/>
      <c r="V1581" s="49"/>
      <c r="W1581" s="45"/>
      <c r="X1581" s="36"/>
      <c r="AB1581" s="45"/>
    </row>
    <row r="1582" spans="21:28" hidden="1" x14ac:dyDescent="0.2">
      <c r="U1582" s="49"/>
      <c r="V1582" s="49"/>
      <c r="W1582" s="45"/>
      <c r="X1582" s="36"/>
      <c r="AB1582" s="45"/>
    </row>
    <row r="1583" spans="21:28" hidden="1" x14ac:dyDescent="0.2">
      <c r="U1583" s="49"/>
      <c r="V1583" s="49"/>
      <c r="W1583" s="45"/>
      <c r="X1583" s="36"/>
      <c r="AB1583" s="45"/>
    </row>
    <row r="1584" spans="21:28" hidden="1" x14ac:dyDescent="0.2">
      <c r="U1584" s="49"/>
      <c r="V1584" s="49"/>
      <c r="W1584" s="45"/>
      <c r="X1584" s="36"/>
      <c r="AB1584" s="45"/>
    </row>
    <row r="1585" spans="21:28" hidden="1" x14ac:dyDescent="0.2">
      <c r="U1585" s="49"/>
      <c r="V1585" s="49"/>
      <c r="W1585" s="45"/>
      <c r="X1585" s="36"/>
      <c r="AB1585" s="45"/>
    </row>
    <row r="1586" spans="21:28" hidden="1" x14ac:dyDescent="0.2">
      <c r="U1586" s="49"/>
      <c r="V1586" s="49"/>
      <c r="W1586" s="45"/>
      <c r="X1586" s="36"/>
      <c r="AB1586" s="45"/>
    </row>
    <row r="1587" spans="21:28" hidden="1" x14ac:dyDescent="0.2">
      <c r="U1587" s="49"/>
      <c r="V1587" s="49"/>
      <c r="W1587" s="45"/>
      <c r="X1587" s="36"/>
      <c r="AB1587" s="45"/>
    </row>
    <row r="1588" spans="21:28" hidden="1" x14ac:dyDescent="0.2">
      <c r="U1588" s="49"/>
      <c r="V1588" s="49"/>
      <c r="W1588" s="45"/>
      <c r="X1588" s="36"/>
      <c r="AB1588" s="45"/>
    </row>
    <row r="1589" spans="21:28" hidden="1" x14ac:dyDescent="0.2">
      <c r="U1589" s="49"/>
      <c r="V1589" s="49"/>
      <c r="W1589" s="45"/>
      <c r="X1589" s="36"/>
      <c r="AB1589" s="45"/>
    </row>
    <row r="1590" spans="21:28" hidden="1" x14ac:dyDescent="0.2">
      <c r="U1590" s="49"/>
      <c r="V1590" s="49"/>
      <c r="W1590" s="45"/>
      <c r="X1590" s="36"/>
      <c r="AB1590" s="45"/>
    </row>
    <row r="1591" spans="21:28" hidden="1" x14ac:dyDescent="0.2">
      <c r="U1591" s="49"/>
      <c r="V1591" s="49"/>
      <c r="W1591" s="45"/>
      <c r="X1591" s="36"/>
      <c r="AB1591" s="45"/>
    </row>
    <row r="1592" spans="21:28" hidden="1" x14ac:dyDescent="0.2">
      <c r="U1592" s="49"/>
      <c r="V1592" s="49"/>
      <c r="W1592" s="45"/>
      <c r="X1592" s="36"/>
      <c r="AB1592" s="45"/>
    </row>
    <row r="1593" spans="21:28" hidden="1" x14ac:dyDescent="0.2">
      <c r="U1593" s="49"/>
      <c r="V1593" s="49"/>
      <c r="W1593" s="45"/>
      <c r="X1593" s="36"/>
      <c r="AB1593" s="45"/>
    </row>
    <row r="1594" spans="21:28" hidden="1" x14ac:dyDescent="0.2">
      <c r="U1594" s="49"/>
      <c r="V1594" s="49"/>
      <c r="W1594" s="45"/>
      <c r="X1594" s="36"/>
      <c r="AB1594" s="45"/>
    </row>
    <row r="1595" spans="21:28" hidden="1" x14ac:dyDescent="0.2">
      <c r="U1595" s="49"/>
      <c r="V1595" s="49"/>
      <c r="W1595" s="45"/>
      <c r="X1595" s="36"/>
      <c r="AB1595" s="45"/>
    </row>
    <row r="1596" spans="21:28" hidden="1" x14ac:dyDescent="0.2">
      <c r="U1596" s="49"/>
      <c r="V1596" s="49"/>
      <c r="W1596" s="45"/>
      <c r="X1596" s="36"/>
      <c r="AB1596" s="45"/>
    </row>
    <row r="1597" spans="21:28" hidden="1" x14ac:dyDescent="0.2">
      <c r="U1597" s="49"/>
      <c r="V1597" s="49"/>
      <c r="W1597" s="45"/>
      <c r="X1597" s="36"/>
      <c r="AB1597" s="45"/>
    </row>
    <row r="1598" spans="21:28" hidden="1" x14ac:dyDescent="0.2">
      <c r="U1598" s="49"/>
      <c r="V1598" s="49"/>
      <c r="W1598" s="45"/>
      <c r="X1598" s="36"/>
      <c r="AB1598" s="45"/>
    </row>
    <row r="1599" spans="21:28" hidden="1" x14ac:dyDescent="0.2">
      <c r="U1599" s="49"/>
      <c r="V1599" s="49"/>
      <c r="W1599" s="45"/>
      <c r="X1599" s="36"/>
      <c r="AB1599" s="45"/>
    </row>
    <row r="1600" spans="21:28" hidden="1" x14ac:dyDescent="0.2">
      <c r="U1600" s="49"/>
      <c r="V1600" s="49"/>
      <c r="W1600" s="45"/>
      <c r="X1600" s="36"/>
      <c r="AB1600" s="45"/>
    </row>
    <row r="1601" spans="21:28" hidden="1" x14ac:dyDescent="0.2">
      <c r="U1601" s="49"/>
      <c r="V1601" s="49"/>
      <c r="W1601" s="45"/>
      <c r="X1601" s="36"/>
      <c r="AB1601" s="45"/>
    </row>
    <row r="1602" spans="21:28" hidden="1" x14ac:dyDescent="0.2">
      <c r="U1602" s="49"/>
      <c r="V1602" s="49"/>
      <c r="W1602" s="45"/>
      <c r="X1602" s="36"/>
      <c r="AB1602" s="45"/>
    </row>
    <row r="1603" spans="21:28" hidden="1" x14ac:dyDescent="0.2">
      <c r="U1603" s="49"/>
      <c r="V1603" s="49"/>
      <c r="W1603" s="45"/>
      <c r="X1603" s="36"/>
      <c r="AB1603" s="45"/>
    </row>
    <row r="1604" spans="21:28" hidden="1" x14ac:dyDescent="0.2">
      <c r="U1604" s="49"/>
      <c r="V1604" s="49"/>
      <c r="W1604" s="45"/>
      <c r="X1604" s="36"/>
      <c r="AB1604" s="45"/>
    </row>
    <row r="1605" spans="21:28" hidden="1" x14ac:dyDescent="0.2">
      <c r="U1605" s="49"/>
      <c r="V1605" s="49"/>
      <c r="W1605" s="45"/>
      <c r="X1605" s="36"/>
      <c r="AB1605" s="45"/>
    </row>
    <row r="1606" spans="21:28" hidden="1" x14ac:dyDescent="0.2">
      <c r="U1606" s="49"/>
      <c r="V1606" s="49"/>
      <c r="W1606" s="45"/>
      <c r="X1606" s="36"/>
      <c r="AB1606" s="45"/>
    </row>
    <row r="1607" spans="21:28" hidden="1" x14ac:dyDescent="0.2">
      <c r="U1607" s="49"/>
      <c r="V1607" s="49"/>
      <c r="W1607" s="45"/>
      <c r="X1607" s="36"/>
      <c r="AB1607" s="45"/>
    </row>
    <row r="1608" spans="21:28" hidden="1" x14ac:dyDescent="0.2">
      <c r="U1608" s="49"/>
      <c r="V1608" s="49"/>
      <c r="W1608" s="45"/>
      <c r="X1608" s="36"/>
      <c r="AB1608" s="45"/>
    </row>
    <row r="1609" spans="21:28" hidden="1" x14ac:dyDescent="0.2">
      <c r="U1609" s="49"/>
      <c r="V1609" s="49"/>
      <c r="W1609" s="45"/>
      <c r="X1609" s="36"/>
      <c r="AB1609" s="45"/>
    </row>
    <row r="1610" spans="21:28" hidden="1" x14ac:dyDescent="0.2">
      <c r="U1610" s="49"/>
      <c r="V1610" s="49"/>
      <c r="W1610" s="45"/>
      <c r="X1610" s="36"/>
      <c r="AB1610" s="45"/>
    </row>
    <row r="1611" spans="21:28" hidden="1" x14ac:dyDescent="0.2">
      <c r="U1611" s="49"/>
      <c r="V1611" s="49"/>
      <c r="W1611" s="45"/>
      <c r="X1611" s="36"/>
      <c r="AB1611" s="45"/>
    </row>
    <row r="1612" spans="21:28" hidden="1" x14ac:dyDescent="0.2">
      <c r="U1612" s="49"/>
      <c r="V1612" s="49"/>
      <c r="W1612" s="45"/>
      <c r="X1612" s="36"/>
      <c r="AB1612" s="45"/>
    </row>
    <row r="1613" spans="21:28" hidden="1" x14ac:dyDescent="0.2">
      <c r="U1613" s="49"/>
      <c r="V1613" s="49"/>
      <c r="W1613" s="45"/>
      <c r="X1613" s="36"/>
      <c r="AB1613" s="45"/>
    </row>
    <row r="1614" spans="21:28" hidden="1" x14ac:dyDescent="0.2">
      <c r="U1614" s="49"/>
      <c r="V1614" s="49"/>
      <c r="W1614" s="45"/>
      <c r="X1614" s="36"/>
      <c r="AB1614" s="45"/>
    </row>
    <row r="1615" spans="21:28" hidden="1" x14ac:dyDescent="0.2">
      <c r="U1615" s="49"/>
      <c r="V1615" s="49"/>
      <c r="W1615" s="45"/>
      <c r="X1615" s="36"/>
      <c r="AB1615" s="45"/>
    </row>
    <row r="1616" spans="21:28" hidden="1" x14ac:dyDescent="0.2">
      <c r="U1616" s="49"/>
      <c r="V1616" s="49"/>
      <c r="W1616" s="45"/>
      <c r="X1616" s="36"/>
      <c r="AB1616" s="45"/>
    </row>
    <row r="1617" spans="21:28" hidden="1" x14ac:dyDescent="0.2">
      <c r="U1617" s="49"/>
      <c r="V1617" s="49"/>
      <c r="W1617" s="45"/>
      <c r="X1617" s="36"/>
      <c r="AB1617" s="45"/>
    </row>
    <row r="1618" spans="21:28" hidden="1" x14ac:dyDescent="0.2">
      <c r="U1618" s="49"/>
      <c r="V1618" s="49"/>
      <c r="W1618" s="45"/>
      <c r="X1618" s="36"/>
      <c r="AB1618" s="45"/>
    </row>
    <row r="1619" spans="21:28" hidden="1" x14ac:dyDescent="0.2">
      <c r="U1619" s="49"/>
      <c r="V1619" s="49"/>
      <c r="W1619" s="45"/>
      <c r="X1619" s="36"/>
      <c r="AB1619" s="45"/>
    </row>
    <row r="1620" spans="21:28" hidden="1" x14ac:dyDescent="0.2">
      <c r="U1620" s="49"/>
      <c r="V1620" s="49"/>
      <c r="W1620" s="45"/>
      <c r="X1620" s="36"/>
      <c r="AB1620" s="45"/>
    </row>
    <row r="1621" spans="21:28" hidden="1" x14ac:dyDescent="0.2">
      <c r="U1621" s="49"/>
      <c r="V1621" s="49"/>
      <c r="W1621" s="45"/>
      <c r="X1621" s="36"/>
      <c r="AB1621" s="45"/>
    </row>
    <row r="1622" spans="21:28" hidden="1" x14ac:dyDescent="0.2">
      <c r="U1622" s="49"/>
      <c r="V1622" s="49"/>
      <c r="W1622" s="45"/>
      <c r="X1622" s="36"/>
      <c r="AB1622" s="45"/>
    </row>
    <row r="1623" spans="21:28" hidden="1" x14ac:dyDescent="0.2">
      <c r="U1623" s="49"/>
      <c r="V1623" s="49"/>
      <c r="W1623" s="45"/>
      <c r="X1623" s="36"/>
      <c r="AB1623" s="45"/>
    </row>
    <row r="1624" spans="21:28" hidden="1" x14ac:dyDescent="0.2">
      <c r="U1624" s="49"/>
      <c r="V1624" s="49"/>
      <c r="W1624" s="45"/>
      <c r="X1624" s="36"/>
      <c r="AB1624" s="45"/>
    </row>
    <row r="1625" spans="21:28" hidden="1" x14ac:dyDescent="0.2">
      <c r="U1625" s="49"/>
      <c r="V1625" s="49"/>
      <c r="W1625" s="45"/>
      <c r="X1625" s="36"/>
      <c r="AB1625" s="45"/>
    </row>
    <row r="1626" spans="21:28" hidden="1" x14ac:dyDescent="0.2">
      <c r="U1626" s="49"/>
      <c r="V1626" s="49"/>
      <c r="W1626" s="45"/>
      <c r="X1626" s="36"/>
      <c r="AB1626" s="45"/>
    </row>
    <row r="1627" spans="21:28" hidden="1" x14ac:dyDescent="0.2">
      <c r="U1627" s="49"/>
      <c r="V1627" s="49"/>
      <c r="W1627" s="45"/>
      <c r="X1627" s="36"/>
      <c r="AB1627" s="45"/>
    </row>
    <row r="1628" spans="21:28" hidden="1" x14ac:dyDescent="0.2">
      <c r="U1628" s="49"/>
      <c r="V1628" s="49"/>
      <c r="W1628" s="45"/>
      <c r="X1628" s="36"/>
      <c r="AB1628" s="45"/>
    </row>
    <row r="1629" spans="21:28" hidden="1" x14ac:dyDescent="0.2">
      <c r="U1629" s="49"/>
      <c r="V1629" s="49"/>
      <c r="W1629" s="45"/>
      <c r="X1629" s="36"/>
      <c r="AB1629" s="45"/>
    </row>
    <row r="1630" spans="21:28" hidden="1" x14ac:dyDescent="0.2">
      <c r="U1630" s="49"/>
      <c r="V1630" s="49"/>
      <c r="W1630" s="45"/>
      <c r="X1630" s="36"/>
      <c r="AB1630" s="45"/>
    </row>
    <row r="1631" spans="21:28" hidden="1" x14ac:dyDescent="0.2">
      <c r="U1631" s="49"/>
      <c r="V1631" s="49"/>
      <c r="W1631" s="45"/>
      <c r="X1631" s="36"/>
      <c r="AB1631" s="45"/>
    </row>
    <row r="1632" spans="21:28" hidden="1" x14ac:dyDescent="0.2">
      <c r="U1632" s="49"/>
      <c r="V1632" s="49"/>
      <c r="W1632" s="45"/>
      <c r="X1632" s="36"/>
      <c r="AB1632" s="45"/>
    </row>
    <row r="1633" spans="21:28" hidden="1" x14ac:dyDescent="0.2">
      <c r="U1633" s="49"/>
      <c r="V1633" s="49"/>
      <c r="W1633" s="45"/>
      <c r="X1633" s="36"/>
      <c r="AB1633" s="45"/>
    </row>
    <row r="1634" spans="21:28" hidden="1" x14ac:dyDescent="0.2">
      <c r="U1634" s="49"/>
      <c r="V1634" s="49"/>
      <c r="W1634" s="45"/>
      <c r="X1634" s="36"/>
      <c r="AB1634" s="45"/>
    </row>
    <row r="1635" spans="21:28" hidden="1" x14ac:dyDescent="0.2">
      <c r="U1635" s="49"/>
      <c r="V1635" s="49"/>
      <c r="W1635" s="45"/>
      <c r="X1635" s="36"/>
      <c r="AB1635" s="45"/>
    </row>
    <row r="1636" spans="21:28" hidden="1" x14ac:dyDescent="0.2">
      <c r="U1636" s="49"/>
      <c r="V1636" s="49"/>
      <c r="W1636" s="45"/>
      <c r="X1636" s="36"/>
      <c r="AB1636" s="45"/>
    </row>
    <row r="1637" spans="21:28" hidden="1" x14ac:dyDescent="0.2">
      <c r="U1637" s="49"/>
      <c r="V1637" s="49"/>
      <c r="W1637" s="45"/>
      <c r="X1637" s="36"/>
      <c r="AB1637" s="45"/>
    </row>
    <row r="1638" spans="21:28" hidden="1" x14ac:dyDescent="0.2">
      <c r="U1638" s="49"/>
      <c r="V1638" s="49"/>
      <c r="W1638" s="45"/>
      <c r="X1638" s="36"/>
      <c r="AB1638" s="45"/>
    </row>
    <row r="1639" spans="21:28" hidden="1" x14ac:dyDescent="0.2">
      <c r="U1639" s="49"/>
      <c r="V1639" s="49"/>
      <c r="W1639" s="45"/>
      <c r="X1639" s="36"/>
      <c r="AB1639" s="45"/>
    </row>
    <row r="1640" spans="21:28" hidden="1" x14ac:dyDescent="0.2">
      <c r="U1640" s="49"/>
      <c r="V1640" s="49"/>
      <c r="W1640" s="45"/>
      <c r="X1640" s="36"/>
      <c r="AB1640" s="45"/>
    </row>
    <row r="1641" spans="21:28" hidden="1" x14ac:dyDescent="0.2">
      <c r="U1641" s="49"/>
      <c r="V1641" s="49"/>
      <c r="W1641" s="45"/>
      <c r="X1641" s="36"/>
      <c r="AB1641" s="45"/>
    </row>
    <row r="1642" spans="21:28" hidden="1" x14ac:dyDescent="0.2">
      <c r="U1642" s="49"/>
      <c r="V1642" s="49"/>
      <c r="W1642" s="45"/>
      <c r="X1642" s="36"/>
      <c r="AB1642" s="45"/>
    </row>
    <row r="1643" spans="21:28" hidden="1" x14ac:dyDescent="0.2">
      <c r="U1643" s="49"/>
      <c r="V1643" s="49"/>
      <c r="W1643" s="45"/>
      <c r="X1643" s="36"/>
      <c r="AB1643" s="45"/>
    </row>
    <row r="1644" spans="21:28" hidden="1" x14ac:dyDescent="0.2">
      <c r="U1644" s="49"/>
      <c r="V1644" s="49"/>
      <c r="W1644" s="45"/>
      <c r="X1644" s="36"/>
      <c r="AB1644" s="45"/>
    </row>
    <row r="1645" spans="21:28" hidden="1" x14ac:dyDescent="0.2">
      <c r="U1645" s="49"/>
      <c r="V1645" s="49"/>
      <c r="W1645" s="45"/>
      <c r="X1645" s="36"/>
      <c r="AB1645" s="45"/>
    </row>
    <row r="1646" spans="21:28" hidden="1" x14ac:dyDescent="0.2">
      <c r="U1646" s="49"/>
      <c r="V1646" s="49"/>
      <c r="W1646" s="45"/>
      <c r="X1646" s="36"/>
      <c r="AB1646" s="45"/>
    </row>
    <row r="1647" spans="21:28" hidden="1" x14ac:dyDescent="0.2">
      <c r="U1647" s="49"/>
      <c r="V1647" s="49"/>
      <c r="W1647" s="45"/>
      <c r="X1647" s="36"/>
      <c r="AB1647" s="45"/>
    </row>
    <row r="1648" spans="21:28" hidden="1" x14ac:dyDescent="0.2">
      <c r="U1648" s="49"/>
      <c r="V1648" s="49"/>
      <c r="W1648" s="45"/>
      <c r="X1648" s="36"/>
      <c r="AB1648" s="45"/>
    </row>
    <row r="1649" spans="21:28" hidden="1" x14ac:dyDescent="0.2">
      <c r="U1649" s="49"/>
      <c r="V1649" s="49"/>
      <c r="W1649" s="45"/>
      <c r="X1649" s="36"/>
      <c r="AB1649" s="45"/>
    </row>
    <row r="1650" spans="21:28" hidden="1" x14ac:dyDescent="0.2">
      <c r="U1650" s="49"/>
      <c r="V1650" s="49"/>
      <c r="W1650" s="45"/>
      <c r="X1650" s="36"/>
      <c r="AB1650" s="45"/>
    </row>
    <row r="1651" spans="21:28" hidden="1" x14ac:dyDescent="0.2">
      <c r="U1651" s="49"/>
      <c r="V1651" s="49"/>
      <c r="W1651" s="45"/>
      <c r="X1651" s="36"/>
      <c r="AB1651" s="45"/>
    </row>
    <row r="1652" spans="21:28" hidden="1" x14ac:dyDescent="0.2">
      <c r="U1652" s="49"/>
      <c r="V1652" s="49"/>
      <c r="W1652" s="45"/>
      <c r="X1652" s="36"/>
      <c r="AB1652" s="45"/>
    </row>
    <row r="1653" spans="21:28" hidden="1" x14ac:dyDescent="0.2">
      <c r="U1653" s="49"/>
      <c r="V1653" s="49"/>
      <c r="W1653" s="45"/>
      <c r="X1653" s="36"/>
      <c r="AB1653" s="45"/>
    </row>
    <row r="1654" spans="21:28" hidden="1" x14ac:dyDescent="0.2">
      <c r="U1654" s="49"/>
      <c r="V1654" s="49"/>
      <c r="W1654" s="45"/>
      <c r="X1654" s="36"/>
      <c r="AB1654" s="45"/>
    </row>
    <row r="1655" spans="21:28" hidden="1" x14ac:dyDescent="0.2">
      <c r="U1655" s="49"/>
      <c r="V1655" s="49"/>
      <c r="W1655" s="45"/>
      <c r="X1655" s="36"/>
      <c r="AB1655" s="45"/>
    </row>
    <row r="1656" spans="21:28" hidden="1" x14ac:dyDescent="0.2">
      <c r="U1656" s="49"/>
      <c r="V1656" s="49"/>
      <c r="W1656" s="45"/>
      <c r="X1656" s="36"/>
      <c r="AB1656" s="45"/>
    </row>
    <row r="1657" spans="21:28" hidden="1" x14ac:dyDescent="0.2">
      <c r="U1657" s="49"/>
      <c r="V1657" s="49"/>
      <c r="W1657" s="45"/>
      <c r="X1657" s="36"/>
      <c r="AB1657" s="45"/>
    </row>
    <row r="1658" spans="21:28" hidden="1" x14ac:dyDescent="0.2">
      <c r="U1658" s="49"/>
      <c r="V1658" s="49"/>
      <c r="W1658" s="45"/>
      <c r="X1658" s="36"/>
      <c r="AB1658" s="45"/>
    </row>
    <row r="1659" spans="21:28" hidden="1" x14ac:dyDescent="0.2">
      <c r="U1659" s="49"/>
      <c r="V1659" s="49"/>
      <c r="W1659" s="45"/>
      <c r="X1659" s="36"/>
      <c r="AB1659" s="45"/>
    </row>
    <row r="1660" spans="21:28" hidden="1" x14ac:dyDescent="0.2">
      <c r="U1660" s="49"/>
      <c r="V1660" s="49"/>
      <c r="W1660" s="45"/>
      <c r="X1660" s="36"/>
      <c r="AB1660" s="45"/>
    </row>
    <row r="1661" spans="21:28" hidden="1" x14ac:dyDescent="0.2">
      <c r="U1661" s="49"/>
      <c r="V1661" s="49"/>
      <c r="W1661" s="45"/>
      <c r="X1661" s="36"/>
      <c r="AB1661" s="45"/>
    </row>
    <row r="1662" spans="21:28" hidden="1" x14ac:dyDescent="0.2">
      <c r="U1662" s="49"/>
      <c r="V1662" s="49"/>
      <c r="W1662" s="45"/>
      <c r="X1662" s="36"/>
      <c r="AB1662" s="45"/>
    </row>
    <row r="1663" spans="21:28" hidden="1" x14ac:dyDescent="0.2">
      <c r="U1663" s="49"/>
      <c r="V1663" s="49"/>
      <c r="W1663" s="45"/>
      <c r="X1663" s="36"/>
      <c r="AB1663" s="45"/>
    </row>
    <row r="1664" spans="21:28" hidden="1" x14ac:dyDescent="0.2">
      <c r="U1664" s="49"/>
      <c r="V1664" s="49"/>
      <c r="W1664" s="45"/>
      <c r="X1664" s="36"/>
      <c r="AB1664" s="45"/>
    </row>
    <row r="1665" spans="21:28" hidden="1" x14ac:dyDescent="0.2">
      <c r="U1665" s="49"/>
      <c r="V1665" s="49"/>
      <c r="W1665" s="45"/>
      <c r="X1665" s="36"/>
      <c r="AB1665" s="45"/>
    </row>
    <row r="1666" spans="21:28" hidden="1" x14ac:dyDescent="0.2">
      <c r="U1666" s="49"/>
      <c r="V1666" s="49"/>
      <c r="W1666" s="45"/>
      <c r="X1666" s="36"/>
      <c r="AB1666" s="45"/>
    </row>
    <row r="1667" spans="21:28" hidden="1" x14ac:dyDescent="0.2">
      <c r="U1667" s="49"/>
      <c r="V1667" s="49"/>
      <c r="W1667" s="45"/>
      <c r="X1667" s="36"/>
      <c r="AB1667" s="45"/>
    </row>
    <row r="1668" spans="21:28" hidden="1" x14ac:dyDescent="0.2">
      <c r="U1668" s="49"/>
      <c r="V1668" s="49"/>
      <c r="W1668" s="45"/>
      <c r="X1668" s="36"/>
      <c r="AB1668" s="45"/>
    </row>
    <row r="1669" spans="21:28" hidden="1" x14ac:dyDescent="0.2">
      <c r="U1669" s="49"/>
      <c r="V1669" s="49"/>
      <c r="W1669" s="45"/>
      <c r="X1669" s="36"/>
      <c r="AB1669" s="45"/>
    </row>
    <row r="1670" spans="21:28" hidden="1" x14ac:dyDescent="0.2">
      <c r="U1670" s="49"/>
      <c r="V1670" s="49"/>
      <c r="W1670" s="45"/>
      <c r="X1670" s="36"/>
      <c r="AB1670" s="45"/>
    </row>
    <row r="1671" spans="21:28" hidden="1" x14ac:dyDescent="0.2">
      <c r="U1671" s="49"/>
      <c r="V1671" s="49"/>
      <c r="W1671" s="45"/>
      <c r="X1671" s="36"/>
      <c r="AB1671" s="45"/>
    </row>
    <row r="1672" spans="21:28" hidden="1" x14ac:dyDescent="0.2">
      <c r="U1672" s="49"/>
      <c r="V1672" s="49"/>
      <c r="W1672" s="45"/>
      <c r="X1672" s="36"/>
      <c r="AB1672" s="45"/>
    </row>
    <row r="1673" spans="21:28" hidden="1" x14ac:dyDescent="0.2">
      <c r="U1673" s="49"/>
      <c r="V1673" s="49"/>
      <c r="W1673" s="45"/>
      <c r="X1673" s="36"/>
      <c r="AB1673" s="45"/>
    </row>
    <row r="1674" spans="21:28" hidden="1" x14ac:dyDescent="0.2">
      <c r="U1674" s="49"/>
      <c r="V1674" s="49"/>
      <c r="W1674" s="45"/>
      <c r="X1674" s="36"/>
      <c r="AB1674" s="45"/>
    </row>
    <row r="1675" spans="21:28" hidden="1" x14ac:dyDescent="0.2">
      <c r="U1675" s="49"/>
      <c r="V1675" s="49"/>
      <c r="W1675" s="45"/>
      <c r="X1675" s="36"/>
      <c r="AB1675" s="45"/>
    </row>
    <row r="1676" spans="21:28" hidden="1" x14ac:dyDescent="0.2">
      <c r="U1676" s="49"/>
      <c r="V1676" s="49"/>
      <c r="W1676" s="45"/>
      <c r="X1676" s="36"/>
      <c r="AB1676" s="45"/>
    </row>
    <row r="1677" spans="21:28" hidden="1" x14ac:dyDescent="0.2">
      <c r="U1677" s="49"/>
      <c r="V1677" s="49"/>
      <c r="W1677" s="45"/>
      <c r="X1677" s="36"/>
      <c r="AB1677" s="45"/>
    </row>
    <row r="1678" spans="21:28" hidden="1" x14ac:dyDescent="0.2">
      <c r="U1678" s="49"/>
      <c r="V1678" s="49"/>
      <c r="W1678" s="45"/>
      <c r="X1678" s="36"/>
      <c r="AB1678" s="45"/>
    </row>
    <row r="1679" spans="21:28" hidden="1" x14ac:dyDescent="0.2">
      <c r="U1679" s="49"/>
      <c r="V1679" s="49"/>
      <c r="W1679" s="45"/>
      <c r="X1679" s="36"/>
      <c r="AB1679" s="45"/>
    </row>
    <row r="1680" spans="21:28" hidden="1" x14ac:dyDescent="0.2">
      <c r="U1680" s="49"/>
      <c r="V1680" s="49"/>
      <c r="W1680" s="45"/>
      <c r="X1680" s="36"/>
      <c r="AB1680" s="45"/>
    </row>
    <row r="1681" spans="21:28" hidden="1" x14ac:dyDescent="0.2">
      <c r="U1681" s="49"/>
      <c r="V1681" s="49"/>
      <c r="W1681" s="45"/>
      <c r="X1681" s="36"/>
      <c r="AB1681" s="45"/>
    </row>
    <row r="1682" spans="21:28" hidden="1" x14ac:dyDescent="0.2">
      <c r="U1682" s="49"/>
      <c r="V1682" s="49"/>
      <c r="W1682" s="45"/>
      <c r="X1682" s="36"/>
      <c r="AB1682" s="45"/>
    </row>
    <row r="1683" spans="21:28" hidden="1" x14ac:dyDescent="0.2">
      <c r="U1683" s="49"/>
      <c r="V1683" s="49"/>
      <c r="W1683" s="45"/>
      <c r="X1683" s="36"/>
      <c r="AB1683" s="45"/>
    </row>
    <row r="1684" spans="21:28" hidden="1" x14ac:dyDescent="0.2">
      <c r="U1684" s="49"/>
      <c r="V1684" s="49"/>
      <c r="W1684" s="45"/>
      <c r="X1684" s="36"/>
      <c r="AB1684" s="45"/>
    </row>
    <row r="1685" spans="21:28" hidden="1" x14ac:dyDescent="0.2">
      <c r="U1685" s="49"/>
      <c r="V1685" s="49"/>
      <c r="W1685" s="45"/>
      <c r="X1685" s="36"/>
      <c r="AB1685" s="45"/>
    </row>
    <row r="1686" spans="21:28" hidden="1" x14ac:dyDescent="0.2">
      <c r="U1686" s="49"/>
      <c r="V1686" s="49"/>
      <c r="W1686" s="45"/>
      <c r="X1686" s="36"/>
      <c r="AB1686" s="45"/>
    </row>
    <row r="1687" spans="21:28" hidden="1" x14ac:dyDescent="0.2">
      <c r="U1687" s="49"/>
      <c r="V1687" s="49"/>
      <c r="W1687" s="45"/>
      <c r="X1687" s="36"/>
      <c r="AB1687" s="45"/>
    </row>
    <row r="1688" spans="21:28" hidden="1" x14ac:dyDescent="0.2">
      <c r="U1688" s="49"/>
      <c r="V1688" s="49"/>
      <c r="W1688" s="45"/>
      <c r="X1688" s="36"/>
      <c r="AB1688" s="45"/>
    </row>
    <row r="1689" spans="21:28" hidden="1" x14ac:dyDescent="0.2">
      <c r="U1689" s="49"/>
      <c r="V1689" s="49"/>
      <c r="W1689" s="45"/>
      <c r="X1689" s="36"/>
      <c r="AB1689" s="45"/>
    </row>
    <row r="1690" spans="21:28" hidden="1" x14ac:dyDescent="0.2">
      <c r="U1690" s="49"/>
      <c r="V1690" s="49"/>
      <c r="W1690" s="45"/>
      <c r="X1690" s="36"/>
      <c r="AB1690" s="45"/>
    </row>
    <row r="1691" spans="21:28" hidden="1" x14ac:dyDescent="0.2">
      <c r="U1691" s="49"/>
      <c r="V1691" s="49"/>
      <c r="W1691" s="45"/>
      <c r="X1691" s="36"/>
      <c r="AB1691" s="45"/>
    </row>
    <row r="1692" spans="21:28" hidden="1" x14ac:dyDescent="0.2">
      <c r="U1692" s="49"/>
      <c r="V1692" s="49"/>
      <c r="W1692" s="45"/>
      <c r="X1692" s="36"/>
      <c r="AB1692" s="45"/>
    </row>
    <row r="1693" spans="21:28" hidden="1" x14ac:dyDescent="0.2">
      <c r="U1693" s="49"/>
      <c r="V1693" s="49"/>
      <c r="W1693" s="45"/>
      <c r="X1693" s="36"/>
      <c r="AB1693" s="45"/>
    </row>
    <row r="1694" spans="21:28" hidden="1" x14ac:dyDescent="0.2">
      <c r="U1694" s="49"/>
      <c r="V1694" s="49"/>
      <c r="W1694" s="45"/>
      <c r="X1694" s="36"/>
      <c r="AB1694" s="45"/>
    </row>
    <row r="1695" spans="21:28" hidden="1" x14ac:dyDescent="0.2">
      <c r="U1695" s="49"/>
      <c r="V1695" s="49"/>
      <c r="W1695" s="45"/>
      <c r="X1695" s="36"/>
      <c r="AB1695" s="45"/>
    </row>
    <row r="1696" spans="21:28" hidden="1" x14ac:dyDescent="0.2">
      <c r="U1696" s="49"/>
      <c r="V1696" s="49"/>
      <c r="W1696" s="45"/>
      <c r="X1696" s="36"/>
      <c r="AB1696" s="45"/>
    </row>
    <row r="1697" spans="21:28" hidden="1" x14ac:dyDescent="0.2">
      <c r="U1697" s="49"/>
      <c r="V1697" s="49"/>
      <c r="W1697" s="45"/>
      <c r="X1697" s="36"/>
      <c r="AB1697" s="45"/>
    </row>
    <row r="1698" spans="21:28" hidden="1" x14ac:dyDescent="0.2">
      <c r="U1698" s="49"/>
      <c r="V1698" s="49"/>
      <c r="W1698" s="45"/>
      <c r="X1698" s="36"/>
      <c r="AB1698" s="45"/>
    </row>
    <row r="1699" spans="21:28" hidden="1" x14ac:dyDescent="0.2">
      <c r="U1699" s="49"/>
      <c r="V1699" s="49"/>
      <c r="W1699" s="45"/>
      <c r="X1699" s="36"/>
      <c r="AB1699" s="45"/>
    </row>
    <row r="1700" spans="21:28" hidden="1" x14ac:dyDescent="0.2">
      <c r="U1700" s="49"/>
      <c r="V1700" s="49"/>
      <c r="W1700" s="45"/>
      <c r="X1700" s="36"/>
      <c r="AB1700" s="45"/>
    </row>
    <row r="1701" spans="21:28" hidden="1" x14ac:dyDescent="0.2">
      <c r="U1701" s="49"/>
      <c r="V1701" s="49"/>
      <c r="W1701" s="45"/>
      <c r="X1701" s="36"/>
      <c r="AB1701" s="45"/>
    </row>
    <row r="1702" spans="21:28" hidden="1" x14ac:dyDescent="0.2">
      <c r="U1702" s="49"/>
      <c r="V1702" s="49"/>
      <c r="W1702" s="45"/>
      <c r="X1702" s="36"/>
      <c r="AB1702" s="45"/>
    </row>
    <row r="1703" spans="21:28" hidden="1" x14ac:dyDescent="0.2">
      <c r="U1703" s="49"/>
      <c r="V1703" s="49"/>
      <c r="W1703" s="45"/>
      <c r="X1703" s="36"/>
      <c r="AB1703" s="45"/>
    </row>
    <row r="1704" spans="21:28" hidden="1" x14ac:dyDescent="0.2">
      <c r="U1704" s="49"/>
      <c r="V1704" s="49"/>
      <c r="W1704" s="45"/>
      <c r="X1704" s="36"/>
      <c r="AB1704" s="45"/>
    </row>
    <row r="1705" spans="21:28" hidden="1" x14ac:dyDescent="0.2">
      <c r="U1705" s="49"/>
      <c r="V1705" s="49"/>
      <c r="W1705" s="45"/>
      <c r="X1705" s="36"/>
      <c r="AB1705" s="45"/>
    </row>
    <row r="1706" spans="21:28" hidden="1" x14ac:dyDescent="0.2">
      <c r="U1706" s="49"/>
      <c r="V1706" s="49"/>
      <c r="W1706" s="45"/>
      <c r="X1706" s="36"/>
      <c r="AB1706" s="45"/>
    </row>
    <row r="1707" spans="21:28" hidden="1" x14ac:dyDescent="0.2">
      <c r="U1707" s="49"/>
      <c r="V1707" s="49"/>
      <c r="W1707" s="45"/>
      <c r="X1707" s="36"/>
      <c r="AB1707" s="45"/>
    </row>
    <row r="1708" spans="21:28" hidden="1" x14ac:dyDescent="0.2">
      <c r="U1708" s="49"/>
      <c r="V1708" s="49"/>
      <c r="W1708" s="45"/>
      <c r="X1708" s="36"/>
      <c r="AB1708" s="45"/>
    </row>
    <row r="1709" spans="21:28" hidden="1" x14ac:dyDescent="0.2">
      <c r="U1709" s="49"/>
      <c r="V1709" s="49"/>
      <c r="W1709" s="45"/>
      <c r="X1709" s="36"/>
      <c r="AB1709" s="45"/>
    </row>
    <row r="1710" spans="21:28" hidden="1" x14ac:dyDescent="0.2">
      <c r="U1710" s="49"/>
      <c r="V1710" s="49"/>
      <c r="W1710" s="45"/>
      <c r="X1710" s="36"/>
      <c r="AB1710" s="45"/>
    </row>
    <row r="1711" spans="21:28" hidden="1" x14ac:dyDescent="0.2">
      <c r="U1711" s="49"/>
      <c r="V1711" s="49"/>
      <c r="W1711" s="45"/>
      <c r="X1711" s="36"/>
      <c r="AB1711" s="45"/>
    </row>
    <row r="1712" spans="21:28" hidden="1" x14ac:dyDescent="0.2">
      <c r="U1712" s="49"/>
      <c r="V1712" s="49"/>
      <c r="W1712" s="45"/>
      <c r="X1712" s="36"/>
      <c r="AB1712" s="45"/>
    </row>
    <row r="1713" spans="21:28" hidden="1" x14ac:dyDescent="0.2">
      <c r="U1713" s="49"/>
      <c r="V1713" s="49"/>
      <c r="W1713" s="45"/>
      <c r="X1713" s="36"/>
      <c r="AB1713" s="45"/>
    </row>
    <row r="1714" spans="21:28" hidden="1" x14ac:dyDescent="0.2">
      <c r="U1714" s="49"/>
      <c r="V1714" s="49"/>
      <c r="W1714" s="45"/>
      <c r="X1714" s="36"/>
      <c r="AB1714" s="45"/>
    </row>
    <row r="1715" spans="21:28" hidden="1" x14ac:dyDescent="0.2">
      <c r="U1715" s="49"/>
      <c r="V1715" s="49"/>
      <c r="W1715" s="45"/>
      <c r="X1715" s="36"/>
      <c r="AB1715" s="45"/>
    </row>
    <row r="1716" spans="21:28" hidden="1" x14ac:dyDescent="0.2">
      <c r="U1716" s="49"/>
      <c r="V1716" s="49"/>
      <c r="W1716" s="45"/>
      <c r="X1716" s="36"/>
      <c r="AB1716" s="45"/>
    </row>
    <row r="1717" spans="21:28" hidden="1" x14ac:dyDescent="0.2">
      <c r="U1717" s="49"/>
      <c r="V1717" s="49"/>
      <c r="W1717" s="45"/>
      <c r="X1717" s="36"/>
      <c r="AB1717" s="45"/>
    </row>
    <row r="1718" spans="21:28" hidden="1" x14ac:dyDescent="0.2">
      <c r="U1718" s="49"/>
      <c r="V1718" s="49"/>
      <c r="W1718" s="45"/>
      <c r="X1718" s="36"/>
      <c r="AB1718" s="45"/>
    </row>
    <row r="1719" spans="21:28" hidden="1" x14ac:dyDescent="0.2">
      <c r="U1719" s="49"/>
      <c r="V1719" s="49"/>
      <c r="W1719" s="45"/>
      <c r="X1719" s="36"/>
      <c r="AB1719" s="45"/>
    </row>
    <row r="1720" spans="21:28" hidden="1" x14ac:dyDescent="0.2">
      <c r="U1720" s="49"/>
      <c r="V1720" s="49"/>
      <c r="W1720" s="45"/>
      <c r="X1720" s="36"/>
      <c r="AB1720" s="45"/>
    </row>
    <row r="1721" spans="21:28" hidden="1" x14ac:dyDescent="0.2">
      <c r="U1721" s="49"/>
      <c r="V1721" s="49"/>
      <c r="W1721" s="45"/>
      <c r="X1721" s="36"/>
      <c r="AB1721" s="45"/>
    </row>
    <row r="1722" spans="21:28" hidden="1" x14ac:dyDescent="0.2">
      <c r="U1722" s="49"/>
      <c r="V1722" s="49"/>
      <c r="W1722" s="45"/>
      <c r="X1722" s="36"/>
      <c r="AB1722" s="45"/>
    </row>
    <row r="1723" spans="21:28" hidden="1" x14ac:dyDescent="0.2">
      <c r="U1723" s="49"/>
      <c r="V1723" s="49"/>
      <c r="W1723" s="45"/>
      <c r="X1723" s="36"/>
      <c r="AB1723" s="45"/>
    </row>
    <row r="1724" spans="21:28" hidden="1" x14ac:dyDescent="0.2">
      <c r="U1724" s="49"/>
      <c r="V1724" s="49"/>
      <c r="W1724" s="45"/>
      <c r="X1724" s="36"/>
      <c r="AB1724" s="45"/>
    </row>
    <row r="1725" spans="21:28" hidden="1" x14ac:dyDescent="0.2">
      <c r="U1725" s="49"/>
      <c r="V1725" s="49"/>
      <c r="W1725" s="45"/>
      <c r="X1725" s="36"/>
      <c r="AB1725" s="45"/>
    </row>
    <row r="1726" spans="21:28" hidden="1" x14ac:dyDescent="0.2">
      <c r="U1726" s="49"/>
      <c r="V1726" s="49"/>
      <c r="W1726" s="45"/>
      <c r="X1726" s="36"/>
      <c r="AB1726" s="45"/>
    </row>
    <row r="1727" spans="21:28" hidden="1" x14ac:dyDescent="0.2">
      <c r="U1727" s="49"/>
      <c r="V1727" s="49"/>
      <c r="W1727" s="45"/>
      <c r="X1727" s="36"/>
      <c r="AB1727" s="45"/>
    </row>
    <row r="1728" spans="21:28" hidden="1" x14ac:dyDescent="0.2">
      <c r="U1728" s="49"/>
      <c r="V1728" s="49"/>
      <c r="W1728" s="45"/>
      <c r="X1728" s="36"/>
      <c r="AB1728" s="45"/>
    </row>
    <row r="1729" spans="21:28" hidden="1" x14ac:dyDescent="0.2">
      <c r="U1729" s="49"/>
      <c r="V1729" s="49"/>
      <c r="W1729" s="45"/>
      <c r="X1729" s="36"/>
      <c r="AB1729" s="45"/>
    </row>
    <row r="1730" spans="21:28" hidden="1" x14ac:dyDescent="0.2">
      <c r="U1730" s="49"/>
      <c r="V1730" s="49"/>
      <c r="W1730" s="45"/>
      <c r="X1730" s="36"/>
      <c r="AB1730" s="45"/>
    </row>
    <row r="1731" spans="21:28" hidden="1" x14ac:dyDescent="0.2">
      <c r="U1731" s="49"/>
      <c r="V1731" s="49"/>
      <c r="W1731" s="45"/>
      <c r="X1731" s="36"/>
      <c r="AB1731" s="45"/>
    </row>
    <row r="1732" spans="21:28" hidden="1" x14ac:dyDescent="0.2">
      <c r="U1732" s="49"/>
      <c r="V1732" s="49"/>
      <c r="W1732" s="45"/>
      <c r="X1732" s="36"/>
      <c r="AB1732" s="45"/>
    </row>
    <row r="1733" spans="21:28" hidden="1" x14ac:dyDescent="0.2">
      <c r="U1733" s="49"/>
      <c r="V1733" s="49"/>
      <c r="W1733" s="45"/>
      <c r="X1733" s="36"/>
      <c r="AB1733" s="45"/>
    </row>
    <row r="1734" spans="21:28" hidden="1" x14ac:dyDescent="0.2">
      <c r="U1734" s="49"/>
      <c r="V1734" s="49"/>
      <c r="W1734" s="45"/>
      <c r="X1734" s="36"/>
      <c r="AB1734" s="45"/>
    </row>
    <row r="1735" spans="21:28" hidden="1" x14ac:dyDescent="0.2">
      <c r="U1735" s="49"/>
      <c r="V1735" s="49"/>
      <c r="W1735" s="45"/>
      <c r="X1735" s="36"/>
      <c r="AB1735" s="45"/>
    </row>
    <row r="1736" spans="21:28" hidden="1" x14ac:dyDescent="0.2">
      <c r="U1736" s="49"/>
      <c r="V1736" s="49"/>
      <c r="W1736" s="45"/>
      <c r="X1736" s="36"/>
      <c r="AB1736" s="45"/>
    </row>
    <row r="1737" spans="21:28" hidden="1" x14ac:dyDescent="0.2">
      <c r="U1737" s="49"/>
      <c r="V1737" s="49"/>
      <c r="W1737" s="45"/>
      <c r="X1737" s="36"/>
      <c r="AB1737" s="45"/>
    </row>
    <row r="1738" spans="21:28" hidden="1" x14ac:dyDescent="0.2">
      <c r="U1738" s="49"/>
      <c r="V1738" s="49"/>
      <c r="W1738" s="45"/>
      <c r="X1738" s="36"/>
      <c r="AB1738" s="45"/>
    </row>
    <row r="1739" spans="21:28" hidden="1" x14ac:dyDescent="0.2">
      <c r="U1739" s="49"/>
      <c r="V1739" s="49"/>
      <c r="W1739" s="45"/>
      <c r="X1739" s="36"/>
      <c r="AB1739" s="45"/>
    </row>
    <row r="1740" spans="21:28" hidden="1" x14ac:dyDescent="0.2">
      <c r="U1740" s="49"/>
      <c r="V1740" s="49"/>
      <c r="W1740" s="45"/>
      <c r="X1740" s="36"/>
      <c r="AB1740" s="45"/>
    </row>
    <row r="1741" spans="21:28" hidden="1" x14ac:dyDescent="0.2">
      <c r="U1741" s="49"/>
      <c r="V1741" s="49"/>
      <c r="W1741" s="45"/>
      <c r="X1741" s="36"/>
      <c r="AB1741" s="45"/>
    </row>
    <row r="1742" spans="21:28" hidden="1" x14ac:dyDescent="0.2">
      <c r="U1742" s="49"/>
      <c r="V1742" s="49"/>
      <c r="W1742" s="45"/>
      <c r="X1742" s="36"/>
      <c r="AB1742" s="45"/>
    </row>
    <row r="1743" spans="21:28" hidden="1" x14ac:dyDescent="0.2">
      <c r="U1743" s="49"/>
      <c r="V1743" s="49"/>
      <c r="W1743" s="45"/>
      <c r="X1743" s="36"/>
      <c r="AB1743" s="45"/>
    </row>
    <row r="1744" spans="21:28" hidden="1" x14ac:dyDescent="0.2">
      <c r="U1744" s="49"/>
      <c r="V1744" s="49"/>
      <c r="W1744" s="45"/>
      <c r="X1744" s="36"/>
      <c r="AB1744" s="45"/>
    </row>
    <row r="1745" spans="21:28" hidden="1" x14ac:dyDescent="0.2">
      <c r="U1745" s="49"/>
      <c r="V1745" s="49"/>
      <c r="W1745" s="45"/>
      <c r="X1745" s="36"/>
      <c r="AB1745" s="45"/>
    </row>
    <row r="1746" spans="21:28" hidden="1" x14ac:dyDescent="0.2">
      <c r="U1746" s="49"/>
      <c r="V1746" s="49"/>
      <c r="W1746" s="45"/>
      <c r="X1746" s="36"/>
      <c r="AB1746" s="45"/>
    </row>
    <row r="1747" spans="21:28" hidden="1" x14ac:dyDescent="0.2">
      <c r="U1747" s="49"/>
      <c r="V1747" s="49"/>
      <c r="W1747" s="45"/>
      <c r="X1747" s="36"/>
      <c r="AB1747" s="45"/>
    </row>
    <row r="1748" spans="21:28" hidden="1" x14ac:dyDescent="0.2">
      <c r="U1748" s="49"/>
      <c r="V1748" s="49"/>
      <c r="W1748" s="45"/>
      <c r="X1748" s="36"/>
      <c r="AB1748" s="45"/>
    </row>
    <row r="1749" spans="21:28" hidden="1" x14ac:dyDescent="0.2">
      <c r="U1749" s="49"/>
      <c r="V1749" s="49"/>
      <c r="W1749" s="45"/>
      <c r="X1749" s="36"/>
      <c r="AB1749" s="45"/>
    </row>
    <row r="1750" spans="21:28" hidden="1" x14ac:dyDescent="0.2">
      <c r="U1750" s="49"/>
      <c r="V1750" s="49"/>
      <c r="W1750" s="45"/>
      <c r="X1750" s="36"/>
      <c r="AB1750" s="45"/>
    </row>
    <row r="1751" spans="21:28" hidden="1" x14ac:dyDescent="0.2">
      <c r="U1751" s="49"/>
      <c r="V1751" s="49"/>
      <c r="W1751" s="45"/>
      <c r="X1751" s="36"/>
      <c r="AB1751" s="45"/>
    </row>
    <row r="1752" spans="21:28" hidden="1" x14ac:dyDescent="0.2">
      <c r="U1752" s="49"/>
      <c r="V1752" s="49"/>
      <c r="W1752" s="45"/>
      <c r="X1752" s="36"/>
      <c r="AB1752" s="45"/>
    </row>
    <row r="1753" spans="21:28" hidden="1" x14ac:dyDescent="0.2">
      <c r="U1753" s="49"/>
      <c r="V1753" s="49"/>
      <c r="W1753" s="45"/>
      <c r="X1753" s="36"/>
      <c r="AB1753" s="45"/>
    </row>
    <row r="1754" spans="21:28" hidden="1" x14ac:dyDescent="0.2">
      <c r="U1754" s="49"/>
      <c r="V1754" s="49"/>
      <c r="W1754" s="45"/>
      <c r="X1754" s="36"/>
      <c r="AB1754" s="45"/>
    </row>
    <row r="1755" spans="21:28" hidden="1" x14ac:dyDescent="0.2">
      <c r="U1755" s="49"/>
      <c r="V1755" s="49"/>
      <c r="W1755" s="45"/>
      <c r="X1755" s="36"/>
      <c r="AB1755" s="45"/>
    </row>
    <row r="1756" spans="21:28" hidden="1" x14ac:dyDescent="0.2">
      <c r="U1756" s="49"/>
      <c r="V1756" s="49"/>
      <c r="W1756" s="45"/>
      <c r="X1756" s="36"/>
      <c r="AB1756" s="45"/>
    </row>
    <row r="1757" spans="21:28" hidden="1" x14ac:dyDescent="0.2">
      <c r="U1757" s="49"/>
      <c r="V1757" s="49"/>
      <c r="W1757" s="45"/>
      <c r="X1757" s="36"/>
      <c r="AB1757" s="45"/>
    </row>
    <row r="1758" spans="21:28" hidden="1" x14ac:dyDescent="0.2">
      <c r="U1758" s="49"/>
      <c r="V1758" s="49"/>
      <c r="W1758" s="45"/>
      <c r="X1758" s="36"/>
      <c r="AB1758" s="45"/>
    </row>
    <row r="1759" spans="21:28" hidden="1" x14ac:dyDescent="0.2">
      <c r="U1759" s="49"/>
      <c r="V1759" s="49"/>
      <c r="W1759" s="45"/>
      <c r="X1759" s="36"/>
      <c r="AB1759" s="45"/>
    </row>
    <row r="1760" spans="21:28" hidden="1" x14ac:dyDescent="0.2">
      <c r="U1760" s="49"/>
      <c r="V1760" s="49"/>
      <c r="W1760" s="45"/>
      <c r="X1760" s="36"/>
      <c r="AB1760" s="45"/>
    </row>
    <row r="1761" spans="21:28" hidden="1" x14ac:dyDescent="0.2">
      <c r="U1761" s="49"/>
      <c r="V1761" s="49"/>
      <c r="W1761" s="45"/>
      <c r="X1761" s="36"/>
      <c r="AB1761" s="45"/>
    </row>
    <row r="1762" spans="21:28" hidden="1" x14ac:dyDescent="0.2">
      <c r="U1762" s="49"/>
      <c r="V1762" s="49"/>
      <c r="W1762" s="45"/>
      <c r="X1762" s="36"/>
      <c r="AB1762" s="45"/>
    </row>
    <row r="1763" spans="21:28" hidden="1" x14ac:dyDescent="0.2">
      <c r="U1763" s="49"/>
      <c r="V1763" s="49"/>
      <c r="W1763" s="45"/>
      <c r="X1763" s="36"/>
      <c r="AB1763" s="45"/>
    </row>
    <row r="1764" spans="21:28" hidden="1" x14ac:dyDescent="0.2">
      <c r="U1764" s="49"/>
      <c r="V1764" s="49"/>
      <c r="W1764" s="45"/>
      <c r="X1764" s="36"/>
      <c r="AB1764" s="45"/>
    </row>
    <row r="1765" spans="21:28" hidden="1" x14ac:dyDescent="0.2">
      <c r="U1765" s="49"/>
      <c r="V1765" s="49"/>
      <c r="W1765" s="45"/>
      <c r="X1765" s="36"/>
      <c r="AB1765" s="45"/>
    </row>
    <row r="1766" spans="21:28" hidden="1" x14ac:dyDescent="0.2">
      <c r="U1766" s="49"/>
      <c r="V1766" s="49"/>
      <c r="W1766" s="45"/>
      <c r="X1766" s="36"/>
      <c r="AB1766" s="45"/>
    </row>
    <row r="1767" spans="21:28" hidden="1" x14ac:dyDescent="0.2">
      <c r="U1767" s="49"/>
      <c r="V1767" s="49"/>
      <c r="W1767" s="45"/>
      <c r="X1767" s="36"/>
      <c r="AB1767" s="45"/>
    </row>
    <row r="1768" spans="21:28" hidden="1" x14ac:dyDescent="0.2">
      <c r="U1768" s="49"/>
      <c r="V1768" s="49"/>
      <c r="W1768" s="45"/>
      <c r="X1768" s="36"/>
      <c r="AB1768" s="45"/>
    </row>
    <row r="1769" spans="21:28" hidden="1" x14ac:dyDescent="0.2">
      <c r="U1769" s="49"/>
      <c r="V1769" s="49"/>
      <c r="W1769" s="45"/>
      <c r="X1769" s="36"/>
      <c r="AB1769" s="45"/>
    </row>
    <row r="1770" spans="21:28" hidden="1" x14ac:dyDescent="0.2">
      <c r="U1770" s="49"/>
      <c r="V1770" s="49"/>
      <c r="W1770" s="45"/>
      <c r="X1770" s="36"/>
      <c r="AB1770" s="45"/>
    </row>
    <row r="1771" spans="21:28" hidden="1" x14ac:dyDescent="0.2">
      <c r="U1771" s="49"/>
      <c r="V1771" s="49"/>
      <c r="W1771" s="45"/>
      <c r="X1771" s="36"/>
      <c r="AB1771" s="45"/>
    </row>
    <row r="1772" spans="21:28" hidden="1" x14ac:dyDescent="0.2">
      <c r="U1772" s="49"/>
      <c r="V1772" s="49"/>
      <c r="W1772" s="45"/>
      <c r="X1772" s="36"/>
      <c r="AB1772" s="45"/>
    </row>
    <row r="1773" spans="21:28" hidden="1" x14ac:dyDescent="0.2">
      <c r="U1773" s="49"/>
      <c r="V1773" s="49"/>
      <c r="W1773" s="45"/>
      <c r="X1773" s="36"/>
      <c r="AB1773" s="45"/>
    </row>
    <row r="1774" spans="21:28" hidden="1" x14ac:dyDescent="0.2">
      <c r="U1774" s="49"/>
      <c r="V1774" s="49"/>
      <c r="W1774" s="45"/>
      <c r="X1774" s="36"/>
      <c r="AB1774" s="45"/>
    </row>
    <row r="1775" spans="21:28" hidden="1" x14ac:dyDescent="0.2">
      <c r="U1775" s="49"/>
      <c r="V1775" s="49"/>
      <c r="W1775" s="45"/>
      <c r="X1775" s="36"/>
      <c r="AB1775" s="45"/>
    </row>
    <row r="1776" spans="21:28" hidden="1" x14ac:dyDescent="0.2">
      <c r="U1776" s="49"/>
      <c r="V1776" s="49"/>
      <c r="W1776" s="45"/>
      <c r="X1776" s="36"/>
      <c r="AB1776" s="45"/>
    </row>
    <row r="1777" spans="21:28" hidden="1" x14ac:dyDescent="0.2">
      <c r="U1777" s="49"/>
      <c r="V1777" s="49"/>
      <c r="W1777" s="45"/>
      <c r="X1777" s="36"/>
      <c r="AB1777" s="45"/>
    </row>
    <row r="1778" spans="21:28" hidden="1" x14ac:dyDescent="0.2">
      <c r="U1778" s="49"/>
      <c r="V1778" s="49"/>
      <c r="W1778" s="45"/>
      <c r="X1778" s="36"/>
      <c r="AB1778" s="45"/>
    </row>
    <row r="1779" spans="21:28" hidden="1" x14ac:dyDescent="0.2">
      <c r="U1779" s="49"/>
      <c r="V1779" s="49"/>
      <c r="W1779" s="45"/>
      <c r="X1779" s="36"/>
      <c r="AB1779" s="45"/>
    </row>
    <row r="1780" spans="21:28" hidden="1" x14ac:dyDescent="0.2">
      <c r="U1780" s="49"/>
      <c r="V1780" s="49"/>
      <c r="W1780" s="45"/>
      <c r="X1780" s="36"/>
      <c r="AB1780" s="45"/>
    </row>
    <row r="1781" spans="21:28" hidden="1" x14ac:dyDescent="0.2">
      <c r="U1781" s="49"/>
      <c r="V1781" s="49"/>
      <c r="W1781" s="45"/>
      <c r="X1781" s="36"/>
      <c r="AB1781" s="45"/>
    </row>
    <row r="1782" spans="21:28" hidden="1" x14ac:dyDescent="0.2">
      <c r="U1782" s="49"/>
      <c r="V1782" s="49"/>
      <c r="W1782" s="45"/>
      <c r="X1782" s="36"/>
      <c r="AB1782" s="45"/>
    </row>
    <row r="1783" spans="21:28" hidden="1" x14ac:dyDescent="0.2">
      <c r="U1783" s="49"/>
      <c r="V1783" s="49"/>
      <c r="W1783" s="45"/>
      <c r="X1783" s="36"/>
      <c r="AB1783" s="45"/>
    </row>
    <row r="1784" spans="21:28" hidden="1" x14ac:dyDescent="0.2">
      <c r="U1784" s="49"/>
      <c r="V1784" s="49"/>
      <c r="W1784" s="45"/>
      <c r="X1784" s="36"/>
      <c r="AB1784" s="45"/>
    </row>
    <row r="1785" spans="21:28" hidden="1" x14ac:dyDescent="0.2">
      <c r="U1785" s="49"/>
      <c r="V1785" s="49"/>
      <c r="W1785" s="45"/>
      <c r="X1785" s="36"/>
      <c r="AB1785" s="45"/>
    </row>
    <row r="1786" spans="21:28" hidden="1" x14ac:dyDescent="0.2">
      <c r="U1786" s="49"/>
      <c r="V1786" s="49"/>
      <c r="W1786" s="45"/>
      <c r="X1786" s="36"/>
      <c r="AB1786" s="45"/>
    </row>
    <row r="1787" spans="21:28" hidden="1" x14ac:dyDescent="0.2">
      <c r="U1787" s="49"/>
      <c r="V1787" s="49"/>
      <c r="W1787" s="45"/>
      <c r="X1787" s="36"/>
      <c r="AB1787" s="45"/>
    </row>
    <row r="1788" spans="21:28" hidden="1" x14ac:dyDescent="0.2">
      <c r="U1788" s="49"/>
      <c r="V1788" s="49"/>
      <c r="W1788" s="45"/>
      <c r="X1788" s="36"/>
      <c r="AB1788" s="45"/>
    </row>
    <row r="1789" spans="21:28" hidden="1" x14ac:dyDescent="0.2">
      <c r="U1789" s="49"/>
      <c r="V1789" s="49"/>
      <c r="W1789" s="45"/>
      <c r="X1789" s="36"/>
      <c r="AB1789" s="45"/>
    </row>
    <row r="1790" spans="21:28" hidden="1" x14ac:dyDescent="0.2">
      <c r="U1790" s="49"/>
      <c r="V1790" s="49"/>
      <c r="W1790" s="45"/>
      <c r="X1790" s="36"/>
      <c r="AB1790" s="45"/>
    </row>
    <row r="1791" spans="21:28" hidden="1" x14ac:dyDescent="0.2">
      <c r="U1791" s="49"/>
      <c r="V1791" s="49"/>
      <c r="W1791" s="45"/>
      <c r="X1791" s="36"/>
      <c r="AB1791" s="45"/>
    </row>
    <row r="1792" spans="21:28" hidden="1" x14ac:dyDescent="0.2">
      <c r="U1792" s="49"/>
      <c r="V1792" s="49"/>
      <c r="W1792" s="45"/>
      <c r="X1792" s="36"/>
      <c r="AB1792" s="45"/>
    </row>
    <row r="1793" spans="21:28" hidden="1" x14ac:dyDescent="0.2">
      <c r="U1793" s="49"/>
      <c r="V1793" s="49"/>
      <c r="W1793" s="45"/>
      <c r="X1793" s="36"/>
      <c r="AB1793" s="45"/>
    </row>
    <row r="1794" spans="21:28" hidden="1" x14ac:dyDescent="0.2">
      <c r="U1794" s="49"/>
      <c r="V1794" s="49"/>
      <c r="W1794" s="45"/>
      <c r="X1794" s="36"/>
      <c r="AB1794" s="45"/>
    </row>
    <row r="1795" spans="21:28" hidden="1" x14ac:dyDescent="0.2">
      <c r="U1795" s="49"/>
      <c r="V1795" s="49"/>
      <c r="W1795" s="45"/>
      <c r="X1795" s="36"/>
      <c r="AB1795" s="45"/>
    </row>
    <row r="1796" spans="21:28" hidden="1" x14ac:dyDescent="0.2">
      <c r="U1796" s="49"/>
      <c r="V1796" s="49"/>
      <c r="W1796" s="45"/>
      <c r="X1796" s="36"/>
      <c r="AB1796" s="45"/>
    </row>
    <row r="1797" spans="21:28" hidden="1" x14ac:dyDescent="0.2">
      <c r="U1797" s="49"/>
      <c r="V1797" s="49"/>
      <c r="W1797" s="45"/>
      <c r="X1797" s="36"/>
      <c r="AB1797" s="45"/>
    </row>
    <row r="1798" spans="21:28" hidden="1" x14ac:dyDescent="0.2">
      <c r="U1798" s="49"/>
      <c r="V1798" s="49"/>
      <c r="W1798" s="45"/>
      <c r="X1798" s="36"/>
      <c r="AB1798" s="45"/>
    </row>
    <row r="1799" spans="21:28" hidden="1" x14ac:dyDescent="0.2">
      <c r="U1799" s="49"/>
      <c r="V1799" s="49"/>
      <c r="W1799" s="45"/>
      <c r="X1799" s="36"/>
      <c r="AB1799" s="45"/>
    </row>
    <row r="1800" spans="21:28" hidden="1" x14ac:dyDescent="0.2">
      <c r="U1800" s="49"/>
      <c r="V1800" s="49"/>
      <c r="W1800" s="45"/>
      <c r="X1800" s="36"/>
      <c r="AB1800" s="45"/>
    </row>
    <row r="1801" spans="21:28" hidden="1" x14ac:dyDescent="0.2">
      <c r="U1801" s="49"/>
      <c r="V1801" s="49"/>
      <c r="W1801" s="45"/>
      <c r="X1801" s="36"/>
      <c r="AB1801" s="45"/>
    </row>
    <row r="1802" spans="21:28" hidden="1" x14ac:dyDescent="0.2">
      <c r="U1802" s="49"/>
      <c r="V1802" s="49"/>
      <c r="W1802" s="45"/>
      <c r="X1802" s="36"/>
      <c r="AB1802" s="45"/>
    </row>
    <row r="1803" spans="21:28" hidden="1" x14ac:dyDescent="0.2">
      <c r="U1803" s="49"/>
      <c r="V1803" s="49"/>
      <c r="W1803" s="45"/>
      <c r="X1803" s="36"/>
      <c r="AB1803" s="45"/>
    </row>
    <row r="1804" spans="21:28" hidden="1" x14ac:dyDescent="0.2">
      <c r="U1804" s="49"/>
      <c r="V1804" s="49"/>
      <c r="W1804" s="45"/>
      <c r="X1804" s="36"/>
      <c r="AB1804" s="45"/>
    </row>
    <row r="1805" spans="21:28" hidden="1" x14ac:dyDescent="0.2">
      <c r="U1805" s="49"/>
      <c r="V1805" s="49"/>
      <c r="W1805" s="45"/>
      <c r="X1805" s="36"/>
      <c r="AB1805" s="45"/>
    </row>
    <row r="1806" spans="21:28" hidden="1" x14ac:dyDescent="0.2">
      <c r="U1806" s="49"/>
      <c r="V1806" s="49"/>
      <c r="W1806" s="45"/>
      <c r="X1806" s="36"/>
      <c r="AB1806" s="45"/>
    </row>
    <row r="1807" spans="21:28" hidden="1" x14ac:dyDescent="0.2">
      <c r="U1807" s="49"/>
      <c r="V1807" s="49"/>
      <c r="W1807" s="45"/>
      <c r="X1807" s="36"/>
      <c r="AB1807" s="45"/>
    </row>
    <row r="1808" spans="21:28" hidden="1" x14ac:dyDescent="0.2">
      <c r="U1808" s="49"/>
      <c r="V1808" s="49"/>
      <c r="W1808" s="45"/>
      <c r="X1808" s="36"/>
      <c r="AB1808" s="45"/>
    </row>
    <row r="1809" spans="21:28" hidden="1" x14ac:dyDescent="0.2">
      <c r="U1809" s="49"/>
      <c r="V1809" s="49"/>
      <c r="W1809" s="45"/>
      <c r="X1809" s="36"/>
      <c r="AB1809" s="45"/>
    </row>
    <row r="1810" spans="21:28" hidden="1" x14ac:dyDescent="0.2">
      <c r="U1810" s="49"/>
      <c r="V1810" s="49"/>
      <c r="W1810" s="45"/>
      <c r="X1810" s="36"/>
      <c r="AB1810" s="45"/>
    </row>
    <row r="1811" spans="21:28" hidden="1" x14ac:dyDescent="0.2">
      <c r="U1811" s="49"/>
      <c r="V1811" s="49"/>
      <c r="W1811" s="45"/>
      <c r="X1811" s="36"/>
      <c r="AB1811" s="45"/>
    </row>
    <row r="1812" spans="21:28" hidden="1" x14ac:dyDescent="0.2">
      <c r="U1812" s="49"/>
      <c r="V1812" s="49"/>
      <c r="W1812" s="45"/>
      <c r="X1812" s="36"/>
      <c r="AB1812" s="45"/>
    </row>
    <row r="1813" spans="21:28" hidden="1" x14ac:dyDescent="0.2">
      <c r="U1813" s="49"/>
      <c r="V1813" s="49"/>
      <c r="W1813" s="45"/>
      <c r="X1813" s="36"/>
      <c r="AB1813" s="45"/>
    </row>
    <row r="1814" spans="21:28" hidden="1" x14ac:dyDescent="0.2">
      <c r="U1814" s="49"/>
      <c r="V1814" s="49"/>
      <c r="W1814" s="45"/>
      <c r="X1814" s="36"/>
      <c r="AB1814" s="45"/>
    </row>
    <row r="1815" spans="21:28" hidden="1" x14ac:dyDescent="0.2">
      <c r="U1815" s="49"/>
      <c r="V1815" s="49"/>
      <c r="W1815" s="45"/>
      <c r="X1815" s="36"/>
      <c r="AB1815" s="45"/>
    </row>
    <row r="1816" spans="21:28" hidden="1" x14ac:dyDescent="0.2">
      <c r="U1816" s="49"/>
      <c r="V1816" s="49"/>
      <c r="W1816" s="45"/>
      <c r="X1816" s="36"/>
      <c r="AB1816" s="45"/>
    </row>
    <row r="1817" spans="21:28" hidden="1" x14ac:dyDescent="0.2">
      <c r="U1817" s="49"/>
      <c r="V1817" s="49"/>
      <c r="W1817" s="45"/>
      <c r="X1817" s="36"/>
      <c r="AB1817" s="45"/>
    </row>
    <row r="1818" spans="21:28" hidden="1" x14ac:dyDescent="0.2">
      <c r="U1818" s="49"/>
      <c r="V1818" s="49"/>
      <c r="W1818" s="45"/>
      <c r="X1818" s="36"/>
      <c r="AB1818" s="45"/>
    </row>
    <row r="1819" spans="21:28" hidden="1" x14ac:dyDescent="0.2">
      <c r="U1819" s="49"/>
      <c r="V1819" s="49"/>
      <c r="W1819" s="45"/>
      <c r="X1819" s="36"/>
      <c r="AB1819" s="45"/>
    </row>
    <row r="1820" spans="21:28" hidden="1" x14ac:dyDescent="0.2">
      <c r="U1820" s="49"/>
      <c r="V1820" s="49"/>
      <c r="W1820" s="45"/>
      <c r="X1820" s="36"/>
      <c r="AB1820" s="45"/>
    </row>
    <row r="1821" spans="21:28" hidden="1" x14ac:dyDescent="0.2">
      <c r="U1821" s="49"/>
      <c r="V1821" s="49"/>
      <c r="W1821" s="45"/>
      <c r="X1821" s="36"/>
      <c r="AB1821" s="45"/>
    </row>
    <row r="1822" spans="21:28" hidden="1" x14ac:dyDescent="0.2">
      <c r="U1822" s="49"/>
      <c r="V1822" s="49"/>
      <c r="W1822" s="45"/>
      <c r="X1822" s="36"/>
      <c r="AB1822" s="45"/>
    </row>
    <row r="1823" spans="21:28" hidden="1" x14ac:dyDescent="0.2">
      <c r="U1823" s="49"/>
      <c r="V1823" s="49"/>
      <c r="W1823" s="45"/>
      <c r="X1823" s="36"/>
      <c r="AB1823" s="45"/>
    </row>
    <row r="1824" spans="21:28" hidden="1" x14ac:dyDescent="0.2">
      <c r="U1824" s="49"/>
      <c r="V1824" s="49"/>
      <c r="W1824" s="45"/>
      <c r="X1824" s="36"/>
      <c r="AB1824" s="45"/>
    </row>
    <row r="1825" spans="21:28" hidden="1" x14ac:dyDescent="0.2">
      <c r="U1825" s="49"/>
      <c r="V1825" s="49"/>
      <c r="W1825" s="45"/>
      <c r="X1825" s="36"/>
      <c r="AB1825" s="45"/>
    </row>
    <row r="1826" spans="21:28" hidden="1" x14ac:dyDescent="0.2">
      <c r="U1826" s="49"/>
      <c r="V1826" s="49"/>
      <c r="W1826" s="45"/>
      <c r="X1826" s="36"/>
      <c r="AB1826" s="45"/>
    </row>
    <row r="1827" spans="21:28" hidden="1" x14ac:dyDescent="0.2">
      <c r="U1827" s="49"/>
      <c r="V1827" s="49"/>
      <c r="W1827" s="45"/>
      <c r="X1827" s="36"/>
      <c r="AB1827" s="45"/>
    </row>
    <row r="1828" spans="21:28" hidden="1" x14ac:dyDescent="0.2">
      <c r="U1828" s="49"/>
      <c r="V1828" s="49"/>
      <c r="W1828" s="45"/>
      <c r="X1828" s="36"/>
      <c r="AB1828" s="45"/>
    </row>
    <row r="1829" spans="21:28" hidden="1" x14ac:dyDescent="0.2">
      <c r="U1829" s="49"/>
      <c r="V1829" s="49"/>
      <c r="W1829" s="45"/>
      <c r="X1829" s="36"/>
      <c r="AB1829" s="45"/>
    </row>
    <row r="1830" spans="21:28" hidden="1" x14ac:dyDescent="0.2">
      <c r="U1830" s="49"/>
      <c r="V1830" s="49"/>
      <c r="W1830" s="45"/>
      <c r="X1830" s="36"/>
      <c r="AB1830" s="45"/>
    </row>
    <row r="1831" spans="21:28" hidden="1" x14ac:dyDescent="0.2">
      <c r="U1831" s="49"/>
      <c r="V1831" s="49"/>
      <c r="W1831" s="45"/>
      <c r="X1831" s="36"/>
      <c r="AB1831" s="45"/>
    </row>
    <row r="1832" spans="21:28" hidden="1" x14ac:dyDescent="0.2">
      <c r="U1832" s="49"/>
      <c r="V1832" s="49"/>
      <c r="W1832" s="45"/>
      <c r="X1832" s="36"/>
      <c r="AB1832" s="45"/>
    </row>
    <row r="1833" spans="21:28" hidden="1" x14ac:dyDescent="0.2">
      <c r="U1833" s="49"/>
      <c r="V1833" s="49"/>
      <c r="W1833" s="45"/>
      <c r="X1833" s="36"/>
      <c r="AB1833" s="45"/>
    </row>
    <row r="1834" spans="21:28" hidden="1" x14ac:dyDescent="0.2">
      <c r="U1834" s="49"/>
      <c r="V1834" s="49"/>
      <c r="W1834" s="45"/>
      <c r="X1834" s="36"/>
      <c r="AB1834" s="45"/>
    </row>
    <row r="1835" spans="21:28" hidden="1" x14ac:dyDescent="0.2">
      <c r="U1835" s="49"/>
      <c r="V1835" s="49"/>
      <c r="W1835" s="45"/>
      <c r="X1835" s="36"/>
      <c r="AB1835" s="45"/>
    </row>
    <row r="1836" spans="21:28" hidden="1" x14ac:dyDescent="0.2">
      <c r="U1836" s="49"/>
      <c r="V1836" s="49"/>
      <c r="W1836" s="45"/>
      <c r="X1836" s="36"/>
      <c r="AB1836" s="45"/>
    </row>
    <row r="1837" spans="21:28" hidden="1" x14ac:dyDescent="0.2">
      <c r="U1837" s="49"/>
      <c r="V1837" s="49"/>
      <c r="W1837" s="45"/>
      <c r="X1837" s="36"/>
      <c r="AB1837" s="45"/>
    </row>
    <row r="1838" spans="21:28" hidden="1" x14ac:dyDescent="0.2">
      <c r="U1838" s="49"/>
      <c r="V1838" s="49"/>
      <c r="W1838" s="45"/>
      <c r="X1838" s="36"/>
      <c r="AB1838" s="45"/>
    </row>
    <row r="1839" spans="21:28" hidden="1" x14ac:dyDescent="0.2">
      <c r="U1839" s="49"/>
      <c r="V1839" s="49"/>
      <c r="W1839" s="45"/>
      <c r="X1839" s="36"/>
      <c r="AB1839" s="45"/>
    </row>
    <row r="1840" spans="21:28" hidden="1" x14ac:dyDescent="0.2">
      <c r="U1840" s="49"/>
      <c r="V1840" s="49"/>
      <c r="W1840" s="45"/>
      <c r="X1840" s="36"/>
      <c r="AB1840" s="45"/>
    </row>
    <row r="1841" spans="21:28" hidden="1" x14ac:dyDescent="0.2">
      <c r="U1841" s="49"/>
      <c r="V1841" s="49"/>
      <c r="W1841" s="45"/>
      <c r="X1841" s="36"/>
      <c r="AB1841" s="45"/>
    </row>
    <row r="1842" spans="21:28" hidden="1" x14ac:dyDescent="0.2">
      <c r="U1842" s="49"/>
      <c r="V1842" s="49"/>
      <c r="W1842" s="45"/>
      <c r="X1842" s="36"/>
      <c r="AB1842" s="45"/>
    </row>
    <row r="1843" spans="21:28" hidden="1" x14ac:dyDescent="0.2">
      <c r="U1843" s="49"/>
      <c r="V1843" s="49"/>
      <c r="W1843" s="45"/>
      <c r="X1843" s="36"/>
      <c r="AB1843" s="45"/>
    </row>
    <row r="1844" spans="21:28" hidden="1" x14ac:dyDescent="0.2">
      <c r="U1844" s="49"/>
      <c r="V1844" s="49"/>
      <c r="W1844" s="45"/>
      <c r="X1844" s="36"/>
      <c r="AB1844" s="45"/>
    </row>
    <row r="1845" spans="21:28" hidden="1" x14ac:dyDescent="0.2">
      <c r="U1845" s="49"/>
      <c r="V1845" s="49"/>
      <c r="W1845" s="45"/>
      <c r="X1845" s="36"/>
      <c r="AB1845" s="45"/>
    </row>
    <row r="1846" spans="21:28" hidden="1" x14ac:dyDescent="0.2">
      <c r="U1846" s="49"/>
      <c r="V1846" s="49"/>
      <c r="W1846" s="45"/>
      <c r="X1846" s="36"/>
      <c r="AB1846" s="45"/>
    </row>
    <row r="1847" spans="21:28" hidden="1" x14ac:dyDescent="0.2">
      <c r="U1847" s="49"/>
      <c r="V1847" s="49"/>
      <c r="W1847" s="45"/>
      <c r="X1847" s="36"/>
      <c r="AB1847" s="45"/>
    </row>
    <row r="1848" spans="21:28" hidden="1" x14ac:dyDescent="0.2">
      <c r="U1848" s="49"/>
      <c r="V1848" s="49"/>
      <c r="W1848" s="45"/>
      <c r="X1848" s="36"/>
      <c r="AB1848" s="45"/>
    </row>
    <row r="1849" spans="21:28" hidden="1" x14ac:dyDescent="0.2">
      <c r="U1849" s="49"/>
      <c r="V1849" s="49"/>
      <c r="W1849" s="45"/>
      <c r="X1849" s="36"/>
      <c r="AB1849" s="45"/>
    </row>
    <row r="1850" spans="21:28" hidden="1" x14ac:dyDescent="0.2">
      <c r="U1850" s="49"/>
      <c r="V1850" s="49"/>
      <c r="W1850" s="45"/>
      <c r="X1850" s="36"/>
      <c r="AB1850" s="45"/>
    </row>
    <row r="1851" spans="21:28" hidden="1" x14ac:dyDescent="0.2">
      <c r="U1851" s="49"/>
      <c r="V1851" s="49"/>
      <c r="W1851" s="45"/>
      <c r="X1851" s="36"/>
      <c r="AB1851" s="45"/>
    </row>
    <row r="1852" spans="21:28" hidden="1" x14ac:dyDescent="0.2">
      <c r="U1852" s="49"/>
      <c r="V1852" s="49"/>
      <c r="W1852" s="45"/>
      <c r="X1852" s="36"/>
      <c r="AB1852" s="45"/>
    </row>
    <row r="1853" spans="21:28" hidden="1" x14ac:dyDescent="0.2">
      <c r="U1853" s="49"/>
      <c r="V1853" s="49"/>
      <c r="W1853" s="45"/>
      <c r="X1853" s="36"/>
      <c r="AB1853" s="45"/>
    </row>
    <row r="1854" spans="21:28" hidden="1" x14ac:dyDescent="0.2">
      <c r="U1854" s="49"/>
      <c r="V1854" s="49"/>
      <c r="W1854" s="45"/>
      <c r="X1854" s="36"/>
      <c r="AB1854" s="45"/>
    </row>
    <row r="1855" spans="21:28" hidden="1" x14ac:dyDescent="0.2">
      <c r="U1855" s="49"/>
      <c r="V1855" s="49"/>
      <c r="W1855" s="45"/>
      <c r="X1855" s="36"/>
      <c r="AB1855" s="45"/>
    </row>
    <row r="1856" spans="21:28" hidden="1" x14ac:dyDescent="0.2">
      <c r="U1856" s="49"/>
      <c r="V1856" s="49"/>
      <c r="W1856" s="45"/>
      <c r="X1856" s="36"/>
      <c r="AB1856" s="45"/>
    </row>
    <row r="1857" spans="21:28" hidden="1" x14ac:dyDescent="0.2">
      <c r="U1857" s="49"/>
      <c r="V1857" s="49"/>
      <c r="W1857" s="45"/>
      <c r="X1857" s="36"/>
      <c r="AB1857" s="45"/>
    </row>
    <row r="1858" spans="21:28" hidden="1" x14ac:dyDescent="0.2">
      <c r="U1858" s="49"/>
      <c r="V1858" s="49"/>
      <c r="W1858" s="45"/>
      <c r="X1858" s="36"/>
      <c r="AB1858" s="45"/>
    </row>
    <row r="1859" spans="21:28" hidden="1" x14ac:dyDescent="0.2">
      <c r="U1859" s="49"/>
      <c r="V1859" s="49"/>
      <c r="W1859" s="45"/>
      <c r="X1859" s="36"/>
      <c r="AB1859" s="45"/>
    </row>
    <row r="1860" spans="21:28" hidden="1" x14ac:dyDescent="0.2">
      <c r="U1860" s="49"/>
      <c r="V1860" s="49"/>
      <c r="W1860" s="45"/>
      <c r="X1860" s="36"/>
      <c r="AB1860" s="45"/>
    </row>
    <row r="1861" spans="21:28" hidden="1" x14ac:dyDescent="0.2">
      <c r="U1861" s="49"/>
      <c r="V1861" s="49"/>
      <c r="W1861" s="45"/>
      <c r="X1861" s="36"/>
      <c r="AB1861" s="45"/>
    </row>
    <row r="1862" spans="21:28" hidden="1" x14ac:dyDescent="0.2">
      <c r="U1862" s="49"/>
      <c r="V1862" s="49"/>
      <c r="W1862" s="45"/>
      <c r="X1862" s="36"/>
      <c r="AB1862" s="45"/>
    </row>
    <row r="1863" spans="21:28" hidden="1" x14ac:dyDescent="0.2">
      <c r="U1863" s="49"/>
      <c r="V1863" s="49"/>
      <c r="W1863" s="45"/>
      <c r="X1863" s="36"/>
      <c r="AB1863" s="45"/>
    </row>
    <row r="1864" spans="21:28" hidden="1" x14ac:dyDescent="0.2">
      <c r="U1864" s="49"/>
      <c r="V1864" s="49"/>
      <c r="W1864" s="45"/>
      <c r="X1864" s="36"/>
      <c r="AB1864" s="45"/>
    </row>
    <row r="1865" spans="21:28" hidden="1" x14ac:dyDescent="0.2">
      <c r="U1865" s="49"/>
      <c r="V1865" s="49"/>
      <c r="W1865" s="45"/>
      <c r="X1865" s="36"/>
      <c r="AB1865" s="45"/>
    </row>
    <row r="1866" spans="21:28" hidden="1" x14ac:dyDescent="0.2">
      <c r="U1866" s="49"/>
      <c r="V1866" s="49"/>
      <c r="W1866" s="45"/>
      <c r="X1866" s="36"/>
      <c r="AB1866" s="45"/>
    </row>
    <row r="1867" spans="21:28" hidden="1" x14ac:dyDescent="0.2">
      <c r="U1867" s="49"/>
      <c r="V1867" s="49"/>
      <c r="W1867" s="45"/>
      <c r="X1867" s="36"/>
      <c r="AB1867" s="45"/>
    </row>
    <row r="1868" spans="21:28" hidden="1" x14ac:dyDescent="0.2">
      <c r="U1868" s="49"/>
      <c r="V1868" s="49"/>
      <c r="W1868" s="45"/>
      <c r="X1868" s="36"/>
      <c r="AB1868" s="45"/>
    </row>
    <row r="1869" spans="21:28" hidden="1" x14ac:dyDescent="0.2">
      <c r="U1869" s="49"/>
      <c r="V1869" s="49"/>
      <c r="W1869" s="45"/>
      <c r="X1869" s="36"/>
      <c r="AB1869" s="45"/>
    </row>
    <row r="1870" spans="21:28" hidden="1" x14ac:dyDescent="0.2">
      <c r="U1870" s="49"/>
      <c r="V1870" s="49"/>
      <c r="W1870" s="45"/>
      <c r="X1870" s="36"/>
      <c r="AB1870" s="45"/>
    </row>
    <row r="1871" spans="21:28" hidden="1" x14ac:dyDescent="0.2">
      <c r="U1871" s="49"/>
      <c r="V1871" s="49"/>
      <c r="W1871" s="45"/>
      <c r="X1871" s="36"/>
      <c r="AB1871" s="45"/>
    </row>
    <row r="1872" spans="21:28" hidden="1" x14ac:dyDescent="0.2">
      <c r="U1872" s="49"/>
      <c r="V1872" s="49"/>
      <c r="W1872" s="45"/>
      <c r="X1872" s="36"/>
      <c r="AB1872" s="45"/>
    </row>
    <row r="1873" spans="21:28" hidden="1" x14ac:dyDescent="0.2">
      <c r="U1873" s="49"/>
      <c r="V1873" s="49"/>
      <c r="W1873" s="45"/>
      <c r="X1873" s="36"/>
      <c r="AB1873" s="45"/>
    </row>
    <row r="1874" spans="21:28" hidden="1" x14ac:dyDescent="0.2">
      <c r="U1874" s="49"/>
      <c r="V1874" s="49"/>
      <c r="W1874" s="45"/>
      <c r="X1874" s="36"/>
      <c r="AB1874" s="45"/>
    </row>
    <row r="1875" spans="21:28" hidden="1" x14ac:dyDescent="0.2">
      <c r="U1875" s="49"/>
      <c r="V1875" s="49"/>
      <c r="W1875" s="45"/>
      <c r="X1875" s="36"/>
      <c r="AB1875" s="45"/>
    </row>
    <row r="1876" spans="21:28" hidden="1" x14ac:dyDescent="0.2">
      <c r="U1876" s="49"/>
      <c r="V1876" s="49"/>
      <c r="W1876" s="45"/>
      <c r="X1876" s="36"/>
      <c r="AB1876" s="45"/>
    </row>
    <row r="1877" spans="21:28" hidden="1" x14ac:dyDescent="0.2">
      <c r="U1877" s="49"/>
      <c r="V1877" s="49"/>
      <c r="W1877" s="45"/>
      <c r="X1877" s="36"/>
      <c r="AB1877" s="45"/>
    </row>
    <row r="1878" spans="21:28" hidden="1" x14ac:dyDescent="0.2">
      <c r="U1878" s="49"/>
      <c r="V1878" s="49"/>
      <c r="W1878" s="45"/>
      <c r="X1878" s="36"/>
      <c r="AB1878" s="45"/>
    </row>
    <row r="1879" spans="21:28" hidden="1" x14ac:dyDescent="0.2">
      <c r="U1879" s="49"/>
      <c r="V1879" s="49"/>
      <c r="W1879" s="45"/>
      <c r="X1879" s="36"/>
      <c r="AB1879" s="45"/>
    </row>
    <row r="1880" spans="21:28" hidden="1" x14ac:dyDescent="0.2">
      <c r="U1880" s="49"/>
      <c r="V1880" s="49"/>
      <c r="W1880" s="45"/>
      <c r="X1880" s="36"/>
      <c r="AB1880" s="45"/>
    </row>
    <row r="1881" spans="21:28" hidden="1" x14ac:dyDescent="0.2">
      <c r="U1881" s="49"/>
      <c r="V1881" s="49"/>
      <c r="W1881" s="45"/>
      <c r="X1881" s="36"/>
      <c r="AB1881" s="45"/>
    </row>
    <row r="1882" spans="21:28" hidden="1" x14ac:dyDescent="0.2">
      <c r="U1882" s="49"/>
      <c r="V1882" s="49"/>
      <c r="W1882" s="45"/>
      <c r="X1882" s="36"/>
      <c r="AB1882" s="45"/>
    </row>
    <row r="1883" spans="21:28" hidden="1" x14ac:dyDescent="0.2">
      <c r="U1883" s="49"/>
      <c r="V1883" s="49"/>
      <c r="W1883" s="45"/>
      <c r="X1883" s="36"/>
      <c r="AB1883" s="45"/>
    </row>
    <row r="1884" spans="21:28" hidden="1" x14ac:dyDescent="0.2">
      <c r="U1884" s="49"/>
      <c r="V1884" s="49"/>
      <c r="W1884" s="45"/>
      <c r="X1884" s="36"/>
      <c r="AB1884" s="45"/>
    </row>
    <row r="1885" spans="21:28" hidden="1" x14ac:dyDescent="0.2">
      <c r="U1885" s="49"/>
      <c r="V1885" s="49"/>
      <c r="W1885" s="45"/>
      <c r="X1885" s="36"/>
      <c r="AB1885" s="45"/>
    </row>
    <row r="1886" spans="21:28" hidden="1" x14ac:dyDescent="0.2">
      <c r="U1886" s="49"/>
      <c r="V1886" s="49"/>
      <c r="W1886" s="45"/>
      <c r="X1886" s="36"/>
      <c r="AB1886" s="45"/>
    </row>
    <row r="1887" spans="21:28" hidden="1" x14ac:dyDescent="0.2">
      <c r="U1887" s="49"/>
      <c r="V1887" s="49"/>
      <c r="W1887" s="45"/>
      <c r="X1887" s="36"/>
      <c r="AB1887" s="45"/>
    </row>
    <row r="1888" spans="21:28" hidden="1" x14ac:dyDescent="0.2">
      <c r="U1888" s="49"/>
      <c r="V1888" s="49"/>
      <c r="W1888" s="45"/>
      <c r="X1888" s="36"/>
      <c r="AB1888" s="45"/>
    </row>
    <row r="1889" spans="21:28" hidden="1" x14ac:dyDescent="0.2">
      <c r="U1889" s="49"/>
      <c r="V1889" s="49"/>
      <c r="W1889" s="45"/>
      <c r="X1889" s="36"/>
      <c r="AB1889" s="45"/>
    </row>
    <row r="1890" spans="21:28" hidden="1" x14ac:dyDescent="0.2">
      <c r="U1890" s="49"/>
      <c r="V1890" s="49"/>
      <c r="W1890" s="45"/>
      <c r="X1890" s="36"/>
      <c r="AB1890" s="45"/>
    </row>
    <row r="1891" spans="21:28" hidden="1" x14ac:dyDescent="0.2">
      <c r="U1891" s="49"/>
      <c r="V1891" s="49"/>
      <c r="W1891" s="45"/>
      <c r="X1891" s="36"/>
      <c r="AB1891" s="45"/>
    </row>
    <row r="1892" spans="21:28" hidden="1" x14ac:dyDescent="0.2">
      <c r="U1892" s="49"/>
      <c r="V1892" s="49"/>
      <c r="W1892" s="45"/>
      <c r="X1892" s="36"/>
      <c r="AB1892" s="45"/>
    </row>
    <row r="1893" spans="21:28" hidden="1" x14ac:dyDescent="0.2">
      <c r="U1893" s="49"/>
      <c r="V1893" s="49"/>
      <c r="W1893" s="45"/>
      <c r="X1893" s="36"/>
      <c r="AB1893" s="45"/>
    </row>
    <row r="1894" spans="21:28" hidden="1" x14ac:dyDescent="0.2">
      <c r="U1894" s="49"/>
      <c r="V1894" s="49"/>
      <c r="W1894" s="45"/>
      <c r="X1894" s="36"/>
      <c r="AB1894" s="45"/>
    </row>
    <row r="1895" spans="21:28" hidden="1" x14ac:dyDescent="0.2">
      <c r="U1895" s="49"/>
      <c r="V1895" s="49"/>
      <c r="W1895" s="45"/>
      <c r="X1895" s="36"/>
      <c r="AB1895" s="45"/>
    </row>
    <row r="1896" spans="21:28" hidden="1" x14ac:dyDescent="0.2">
      <c r="U1896" s="49"/>
      <c r="V1896" s="49"/>
      <c r="W1896" s="45"/>
      <c r="X1896" s="36"/>
      <c r="AB1896" s="45"/>
    </row>
    <row r="1897" spans="21:28" hidden="1" x14ac:dyDescent="0.2">
      <c r="U1897" s="49"/>
      <c r="V1897" s="49"/>
      <c r="W1897" s="45"/>
      <c r="X1897" s="36"/>
      <c r="AB1897" s="45"/>
    </row>
    <row r="1898" spans="21:28" hidden="1" x14ac:dyDescent="0.2">
      <c r="U1898" s="49"/>
      <c r="V1898" s="49"/>
      <c r="W1898" s="45"/>
      <c r="X1898" s="36"/>
      <c r="AB1898" s="45"/>
    </row>
    <row r="1899" spans="21:28" hidden="1" x14ac:dyDescent="0.2">
      <c r="U1899" s="49"/>
      <c r="V1899" s="49"/>
      <c r="W1899" s="45"/>
      <c r="X1899" s="36"/>
      <c r="AB1899" s="45"/>
    </row>
    <row r="1900" spans="21:28" hidden="1" x14ac:dyDescent="0.2">
      <c r="U1900" s="49"/>
      <c r="V1900" s="49"/>
      <c r="W1900" s="45"/>
      <c r="X1900" s="36"/>
      <c r="AB1900" s="45"/>
    </row>
    <row r="1901" spans="21:28" hidden="1" x14ac:dyDescent="0.2">
      <c r="U1901" s="49"/>
      <c r="V1901" s="49"/>
      <c r="W1901" s="45"/>
      <c r="X1901" s="36"/>
      <c r="AB1901" s="45"/>
    </row>
    <row r="1902" spans="21:28" hidden="1" x14ac:dyDescent="0.2">
      <c r="U1902" s="49"/>
      <c r="V1902" s="49"/>
      <c r="W1902" s="45"/>
      <c r="X1902" s="36"/>
      <c r="AB1902" s="45"/>
    </row>
    <row r="1903" spans="21:28" hidden="1" x14ac:dyDescent="0.2">
      <c r="U1903" s="49"/>
      <c r="V1903" s="49"/>
      <c r="W1903" s="45"/>
      <c r="X1903" s="36"/>
      <c r="AB1903" s="45"/>
    </row>
    <row r="1904" spans="21:28" hidden="1" x14ac:dyDescent="0.2">
      <c r="U1904" s="49"/>
      <c r="V1904" s="49"/>
      <c r="W1904" s="45"/>
      <c r="X1904" s="36"/>
      <c r="AB1904" s="45"/>
    </row>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sheetData>
  <sortState ref="A15:BB51">
    <sortCondition ref="A15:A51"/>
    <sortCondition ref="C15:C51"/>
  </sortState>
  <mergeCells count="7">
    <mergeCell ref="J3:L3"/>
    <mergeCell ref="N3:P3"/>
    <mergeCell ref="D2:E2"/>
    <mergeCell ref="A1:AB1"/>
    <mergeCell ref="X2:Y2"/>
    <mergeCell ref="G2:S2"/>
    <mergeCell ref="U2:V2"/>
  </mergeCells>
  <phoneticPr fontId="0" type="noConversion"/>
  <pageMargins left="0.31496062992125984" right="0.23622047244094491" top="0.47244094488188981" bottom="0.51181102362204722" header="0.31496062992125984" footer="0.31496062992125984"/>
  <pageSetup paperSize="9" scale="72" fitToHeight="0" orientation="landscape" r:id="rId1"/>
  <headerFooter>
    <oddFooter>&amp;L&amp;"Arial,Gras"&amp;8Table 36 &amp;"Arial,Normal" Multiple dimensions of health coverage&amp;R&amp;"Arial,Gras"&amp;K04-024&amp;P&amp;"Arial,Normal"&amp;K000000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1"/>
  <sheetViews>
    <sheetView workbookViewId="0">
      <selection sqref="A1:E1"/>
    </sheetView>
  </sheetViews>
  <sheetFormatPr baseColWidth="10" defaultColWidth="0" defaultRowHeight="12.75" zeroHeight="1" x14ac:dyDescent="0.2"/>
  <cols>
    <col min="1" max="1" width="1.7109375" style="12" customWidth="1"/>
    <col min="2" max="2" width="72.7109375" style="11" customWidth="1"/>
    <col min="3" max="4" width="10.140625" style="13" customWidth="1"/>
    <col min="5" max="6" width="3" style="10" customWidth="1"/>
    <col min="7" max="7" width="0" style="10" hidden="1" customWidth="1"/>
    <col min="8" max="8" width="11" style="7" hidden="1" customWidth="1"/>
    <col min="9" max="256" width="0" style="7" hidden="1" customWidth="1"/>
    <col min="257" max="16384" width="9.140625" style="7" hidden="1"/>
  </cols>
  <sheetData>
    <row r="1" spans="1:11" ht="34.5" customHeight="1" x14ac:dyDescent="0.2">
      <c r="A1" s="217" t="s">
        <v>203</v>
      </c>
      <c r="B1" s="217"/>
      <c r="C1" s="217"/>
      <c r="D1" s="217"/>
      <c r="E1" s="217"/>
      <c r="F1" s="6"/>
      <c r="G1" s="6"/>
    </row>
    <row r="2" spans="1:11" ht="6.75" customHeight="1" x14ac:dyDescent="0.2">
      <c r="A2" s="8"/>
      <c r="B2" s="9"/>
      <c r="C2" s="9"/>
      <c r="D2" s="9"/>
      <c r="E2" s="9"/>
    </row>
    <row r="3" spans="1:11" s="93" customFormat="1" ht="24" customHeight="1" x14ac:dyDescent="0.2">
      <c r="A3" s="218" t="s">
        <v>2</v>
      </c>
      <c r="B3" s="218"/>
      <c r="C3" s="218"/>
      <c r="D3" s="218"/>
      <c r="E3" s="92"/>
      <c r="F3" s="92"/>
      <c r="G3" s="92"/>
      <c r="I3" s="93" t="s">
        <v>106</v>
      </c>
      <c r="J3" s="93" t="s">
        <v>107</v>
      </c>
      <c r="K3" s="93" t="s">
        <v>108</v>
      </c>
    </row>
    <row r="4" spans="1:11" s="60" customFormat="1" ht="51" customHeight="1" x14ac:dyDescent="0.2">
      <c r="A4" s="61">
        <v>1</v>
      </c>
      <c r="B4" s="215" t="s">
        <v>113</v>
      </c>
      <c r="C4" s="215"/>
      <c r="D4" s="215"/>
      <c r="E4" s="215"/>
      <c r="F4" s="59"/>
      <c r="G4" s="59"/>
    </row>
    <row r="5" spans="1:11" s="60" customFormat="1" ht="27" customHeight="1" x14ac:dyDescent="0.2">
      <c r="A5" s="61">
        <v>2</v>
      </c>
      <c r="B5" s="215" t="s">
        <v>87</v>
      </c>
      <c r="C5" s="216"/>
      <c r="D5" s="216"/>
      <c r="E5" s="62"/>
      <c r="F5" s="59"/>
      <c r="G5" s="59"/>
    </row>
    <row r="6" spans="1:11" s="60" customFormat="1" ht="12.75" customHeight="1" x14ac:dyDescent="0.2">
      <c r="A6" s="61">
        <v>3</v>
      </c>
      <c r="B6" s="215" t="s">
        <v>88</v>
      </c>
      <c r="C6" s="216"/>
      <c r="D6" s="216"/>
      <c r="E6" s="62"/>
      <c r="F6" s="59"/>
      <c r="G6" s="59"/>
    </row>
    <row r="7" spans="1:11" s="60" customFormat="1" ht="12.75" customHeight="1" x14ac:dyDescent="0.2">
      <c r="A7" s="61">
        <v>4</v>
      </c>
      <c r="B7" s="215" t="s">
        <v>89</v>
      </c>
      <c r="C7" s="216"/>
      <c r="D7" s="216"/>
      <c r="E7" s="62"/>
      <c r="F7" s="59"/>
      <c r="G7" s="59"/>
    </row>
    <row r="8" spans="1:11" s="60" customFormat="1" ht="26.25" customHeight="1" x14ac:dyDescent="0.2">
      <c r="A8" s="61">
        <v>5</v>
      </c>
      <c r="B8" s="215" t="s">
        <v>90</v>
      </c>
      <c r="C8" s="216"/>
      <c r="D8" s="216"/>
      <c r="E8" s="62"/>
      <c r="F8" s="59"/>
      <c r="G8" s="59"/>
    </row>
    <row r="9" spans="1:11" s="60" customFormat="1" ht="6.6" customHeight="1" x14ac:dyDescent="0.2">
      <c r="A9" s="61"/>
      <c r="B9" s="221"/>
      <c r="C9" s="221"/>
      <c r="D9" s="221"/>
      <c r="E9" s="63"/>
      <c r="F9" s="64"/>
      <c r="G9" s="64"/>
    </row>
    <row r="10" spans="1:11" s="93" customFormat="1" ht="19.5" customHeight="1" x14ac:dyDescent="0.2">
      <c r="A10" s="218" t="s">
        <v>3</v>
      </c>
      <c r="B10" s="218"/>
      <c r="C10" s="218"/>
      <c r="D10" s="218"/>
      <c r="E10" s="92"/>
      <c r="F10" s="92"/>
      <c r="G10" s="92"/>
    </row>
    <row r="11" spans="1:11" s="60" customFormat="1" ht="11.25" customHeight="1" x14ac:dyDescent="0.2">
      <c r="A11" s="220" t="s">
        <v>1</v>
      </c>
      <c r="B11" s="220"/>
      <c r="C11" s="65"/>
      <c r="D11" s="65"/>
      <c r="E11" s="59"/>
      <c r="F11" s="59"/>
      <c r="G11" s="59"/>
    </row>
    <row r="12" spans="1:11" s="60" customFormat="1" ht="12.75" customHeight="1" x14ac:dyDescent="0.2">
      <c r="A12" s="220" t="s">
        <v>0</v>
      </c>
      <c r="B12" s="220"/>
      <c r="C12" s="65"/>
      <c r="D12" s="65"/>
      <c r="E12" s="59"/>
      <c r="F12" s="59"/>
      <c r="G12" s="59"/>
    </row>
    <row r="13" spans="1:11" s="60" customFormat="1" ht="12.75" customHeight="1" x14ac:dyDescent="0.2">
      <c r="A13" s="66"/>
      <c r="B13" s="67"/>
      <c r="C13" s="65"/>
      <c r="D13" s="65"/>
      <c r="E13" s="59"/>
      <c r="F13" s="59"/>
      <c r="G13" s="59"/>
    </row>
    <row r="14" spans="1:11" s="60" customFormat="1" ht="57" customHeight="1" x14ac:dyDescent="0.2">
      <c r="A14" s="66">
        <v>6</v>
      </c>
      <c r="B14" s="215" t="s">
        <v>114</v>
      </c>
      <c r="C14" s="216"/>
      <c r="D14" s="216"/>
      <c r="E14" s="59"/>
      <c r="F14" s="59"/>
      <c r="G14" s="59"/>
    </row>
    <row r="15" spans="1:11" s="60" customFormat="1" ht="21" customHeight="1" x14ac:dyDescent="0.2">
      <c r="A15" s="66">
        <v>7</v>
      </c>
      <c r="B15" s="215" t="s">
        <v>116</v>
      </c>
      <c r="C15" s="216"/>
      <c r="D15" s="216"/>
      <c r="E15" s="59"/>
      <c r="F15" s="59"/>
      <c r="G15" s="59"/>
    </row>
    <row r="16" spans="1:11" s="60" customFormat="1" ht="227.25" customHeight="1" x14ac:dyDescent="0.2">
      <c r="A16" s="66">
        <v>8</v>
      </c>
      <c r="B16" s="215" t="s">
        <v>115</v>
      </c>
      <c r="C16" s="216"/>
      <c r="D16" s="216"/>
      <c r="E16" s="59"/>
      <c r="F16" s="59"/>
      <c r="G16" s="59"/>
    </row>
    <row r="17" spans="1:7" s="60" customFormat="1" ht="67.5" customHeight="1" x14ac:dyDescent="0.2">
      <c r="A17" s="66">
        <v>9</v>
      </c>
      <c r="B17" s="215" t="s">
        <v>94</v>
      </c>
      <c r="C17" s="216"/>
      <c r="D17" s="216"/>
      <c r="E17" s="59"/>
      <c r="F17" s="59"/>
      <c r="G17" s="59"/>
    </row>
    <row r="18" spans="1:7" s="60" customFormat="1" ht="54.75" customHeight="1" x14ac:dyDescent="0.2">
      <c r="A18" s="66">
        <v>10</v>
      </c>
      <c r="B18" s="215" t="s">
        <v>117</v>
      </c>
      <c r="C18" s="216"/>
      <c r="D18" s="216"/>
      <c r="E18" s="59"/>
      <c r="F18" s="59"/>
      <c r="G18" s="59"/>
    </row>
    <row r="19" spans="1:7" s="60" customFormat="1" ht="45" customHeight="1" x14ac:dyDescent="0.2">
      <c r="A19" s="66">
        <v>11</v>
      </c>
      <c r="B19" s="215" t="s">
        <v>93</v>
      </c>
      <c r="C19" s="216"/>
      <c r="D19" s="216"/>
      <c r="E19" s="59"/>
      <c r="F19" s="59"/>
      <c r="G19" s="59"/>
    </row>
    <row r="20" spans="1:7" s="60" customFormat="1" ht="27.75" customHeight="1" x14ac:dyDescent="0.2">
      <c r="A20" s="66">
        <v>12</v>
      </c>
      <c r="B20" s="215" t="s">
        <v>91</v>
      </c>
      <c r="C20" s="216"/>
      <c r="D20" s="216"/>
      <c r="E20" s="67"/>
      <c r="F20" s="59"/>
      <c r="G20" s="59"/>
    </row>
    <row r="21" spans="1:7" s="60" customFormat="1" ht="12.75" customHeight="1" x14ac:dyDescent="0.2">
      <c r="A21" s="66"/>
      <c r="B21" s="67"/>
      <c r="C21" s="65"/>
      <c r="D21" s="65"/>
      <c r="E21" s="59"/>
      <c r="F21" s="59"/>
      <c r="G21" s="59"/>
    </row>
    <row r="22" spans="1:7" s="70" customFormat="1" ht="12" customHeight="1" x14ac:dyDescent="0.2">
      <c r="A22" s="68">
        <v>13</v>
      </c>
      <c r="B22" s="219" t="s">
        <v>92</v>
      </c>
      <c r="C22" s="219"/>
      <c r="D22" s="219"/>
      <c r="E22" s="219"/>
      <c r="F22" s="69"/>
      <c r="G22" s="69"/>
    </row>
    <row r="23" spans="1:7" s="70" customFormat="1" ht="14.25" x14ac:dyDescent="0.2">
      <c r="A23" s="68"/>
      <c r="B23" s="71"/>
      <c r="C23" s="72" t="s">
        <v>9</v>
      </c>
      <c r="D23" s="72" t="s">
        <v>18</v>
      </c>
      <c r="E23" s="69"/>
      <c r="F23" s="69"/>
      <c r="G23" s="69"/>
    </row>
    <row r="24" spans="1:7" s="70" customFormat="1" ht="12" customHeight="1" x14ac:dyDescent="0.2">
      <c r="A24" s="68"/>
      <c r="B24" s="73" t="s">
        <v>27</v>
      </c>
      <c r="C24" s="74">
        <f>C25+C26</f>
        <v>106776</v>
      </c>
      <c r="D24" s="74">
        <f>D25+D26</f>
        <v>7671</v>
      </c>
      <c r="E24" s="69"/>
      <c r="F24" s="69"/>
      <c r="G24" s="69"/>
    </row>
    <row r="25" spans="1:7" s="70" customFormat="1" ht="10.9" customHeight="1" x14ac:dyDescent="0.2">
      <c r="A25" s="68"/>
      <c r="B25" s="73" t="s">
        <v>25</v>
      </c>
      <c r="C25" s="74">
        <v>65919</v>
      </c>
      <c r="D25" s="74">
        <v>7129</v>
      </c>
      <c r="E25" s="69"/>
      <c r="F25" s="69"/>
      <c r="G25" s="69"/>
    </row>
    <row r="26" spans="1:7" s="70" customFormat="1" ht="11.45" customHeight="1" x14ac:dyDescent="0.2">
      <c r="A26" s="68"/>
      <c r="B26" s="73" t="s">
        <v>26</v>
      </c>
      <c r="C26" s="74">
        <v>40857</v>
      </c>
      <c r="D26" s="74">
        <v>542</v>
      </c>
      <c r="E26" s="69"/>
      <c r="F26" s="69"/>
      <c r="G26" s="69"/>
    </row>
    <row r="27" spans="1:7" s="70" customFormat="1" ht="10.15" customHeight="1" x14ac:dyDescent="0.2">
      <c r="A27" s="68"/>
      <c r="B27" s="73" t="s">
        <v>29</v>
      </c>
      <c r="C27" s="74">
        <v>38482</v>
      </c>
      <c r="D27" s="74">
        <v>10051</v>
      </c>
      <c r="E27" s="69"/>
      <c r="F27" s="69"/>
      <c r="G27" s="69"/>
    </row>
    <row r="28" spans="1:7" s="70" customFormat="1" ht="11.45" customHeight="1" x14ac:dyDescent="0.2">
      <c r="A28" s="68"/>
      <c r="B28" s="73" t="s">
        <v>30</v>
      </c>
      <c r="C28" s="75">
        <f>C24/C27*10</f>
        <v>27.746998596746533</v>
      </c>
      <c r="D28" s="75">
        <f>D24/D27*10</f>
        <v>7.6320764103074321</v>
      </c>
      <c r="E28" s="69"/>
      <c r="F28" s="69"/>
      <c r="G28" s="69"/>
    </row>
    <row r="29" spans="1:7" s="70" customFormat="1" ht="17.25" customHeight="1" x14ac:dyDescent="0.2">
      <c r="A29" s="68"/>
      <c r="B29" s="73" t="s">
        <v>98</v>
      </c>
      <c r="C29" s="76">
        <f>(41.1-C28)/41.1*100</f>
        <v>32.489054509132522</v>
      </c>
      <c r="D29" s="76">
        <f>(41.1-D28)/41.1*100</f>
        <v>81.430471021149799</v>
      </c>
      <c r="E29" s="69"/>
      <c r="F29" s="69"/>
      <c r="G29" s="69"/>
    </row>
    <row r="30" spans="1:7" s="70" customFormat="1" ht="17.25" customHeight="1" x14ac:dyDescent="0.2">
      <c r="A30" s="68"/>
      <c r="B30" s="73" t="s">
        <v>28</v>
      </c>
      <c r="C30" s="76"/>
      <c r="D30" s="76" t="s">
        <v>97</v>
      </c>
      <c r="E30" s="69"/>
      <c r="F30" s="69"/>
      <c r="G30" s="69"/>
    </row>
    <row r="31" spans="1:7" s="70" customFormat="1" ht="11.45" customHeight="1" x14ac:dyDescent="0.2">
      <c r="A31" s="68"/>
      <c r="B31" s="73" t="s">
        <v>31</v>
      </c>
      <c r="C31" s="74">
        <f>C24/41.1*10</f>
        <v>25979.562043795617</v>
      </c>
      <c r="D31" s="74">
        <f>D24/41.1*10</f>
        <v>1866.4233576642334</v>
      </c>
      <c r="E31" s="69"/>
      <c r="F31" s="69"/>
      <c r="G31" s="69"/>
    </row>
    <row r="32" spans="1:7" s="70" customFormat="1" ht="14.25" x14ac:dyDescent="0.2">
      <c r="A32" s="68"/>
      <c r="B32" s="73" t="s">
        <v>99</v>
      </c>
      <c r="C32" s="74">
        <f>C27-C31</f>
        <v>12502.437956204383</v>
      </c>
      <c r="D32" s="74">
        <f>D27-D31</f>
        <v>8184.5766423357663</v>
      </c>
      <c r="E32" s="69"/>
      <c r="F32" s="69"/>
      <c r="G32" s="69"/>
    </row>
    <row r="33" spans="1:7" s="70" customFormat="1" ht="24" x14ac:dyDescent="0.2">
      <c r="A33" s="68"/>
      <c r="B33" s="77" t="s">
        <v>100</v>
      </c>
      <c r="C33" s="78">
        <f>C32/C27*100</f>
        <v>32.489054509132536</v>
      </c>
      <c r="D33" s="78">
        <f>D32/D27*100</f>
        <v>81.430471021149799</v>
      </c>
      <c r="E33" s="69"/>
      <c r="F33" s="69"/>
      <c r="G33" s="69"/>
    </row>
    <row r="34" spans="1:7" s="70" customFormat="1" ht="14.25" x14ac:dyDescent="0.2">
      <c r="A34" s="68"/>
      <c r="B34" s="67" t="s">
        <v>103</v>
      </c>
      <c r="C34" s="79"/>
      <c r="D34" s="79"/>
      <c r="E34" s="69"/>
      <c r="F34" s="69"/>
      <c r="G34" s="69"/>
    </row>
    <row r="35" spans="1:7" s="70" customFormat="1" ht="14.25" x14ac:dyDescent="0.2">
      <c r="A35" s="68"/>
      <c r="B35" s="80"/>
      <c r="C35" s="79"/>
      <c r="D35" s="79"/>
      <c r="E35" s="69"/>
      <c r="F35" s="69"/>
      <c r="G35" s="69"/>
    </row>
    <row r="36" spans="1:7" s="70" customFormat="1" ht="14.25" x14ac:dyDescent="0.2">
      <c r="A36" s="68"/>
      <c r="B36" s="67"/>
      <c r="C36" s="79"/>
      <c r="D36" s="79"/>
      <c r="E36" s="69"/>
      <c r="F36" s="69"/>
      <c r="G36" s="69"/>
    </row>
    <row r="37" spans="1:7" x14ac:dyDescent="0.2"/>
    <row r="38" spans="1:7" x14ac:dyDescent="0.2">
      <c r="B38" s="103" t="s">
        <v>128</v>
      </c>
    </row>
    <row r="39" spans="1:7" x14ac:dyDescent="0.2"/>
    <row r="40" spans="1:7" x14ac:dyDescent="0.2"/>
    <row r="41" spans="1:7" x14ac:dyDescent="0.2"/>
    <row r="42" spans="1:7" x14ac:dyDescent="0.2"/>
    <row r="43" spans="1:7" x14ac:dyDescent="0.2"/>
    <row r="44" spans="1:7" x14ac:dyDescent="0.2"/>
    <row r="45" spans="1:7" x14ac:dyDescent="0.2"/>
    <row r="46" spans="1:7" x14ac:dyDescent="0.2"/>
    <row r="47" spans="1:7" x14ac:dyDescent="0.2"/>
    <row r="48" spans="1:7"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mergeCells count="19">
    <mergeCell ref="B22:E22"/>
    <mergeCell ref="A12:B12"/>
    <mergeCell ref="B9:D9"/>
    <mergeCell ref="A11:B11"/>
    <mergeCell ref="B14:D14"/>
    <mergeCell ref="B15:D15"/>
    <mergeCell ref="B16:D16"/>
    <mergeCell ref="B17:D17"/>
    <mergeCell ref="B18:D18"/>
    <mergeCell ref="B20:D20"/>
    <mergeCell ref="B19:D19"/>
    <mergeCell ref="A10:D10"/>
    <mergeCell ref="B7:D7"/>
    <mergeCell ref="B8:D8"/>
    <mergeCell ref="A1:E1"/>
    <mergeCell ref="A3:D3"/>
    <mergeCell ref="B4:E4"/>
    <mergeCell ref="B5:D5"/>
    <mergeCell ref="B6:D6"/>
  </mergeCells>
  <phoneticPr fontId="1" type="noConversion"/>
  <pageMargins left="0.78740157480314965" right="0.78740157480314965" top="0.98425196850393704" bottom="0.98425196850393704" header="0.51181102362204722" footer="0.51181102362204722"/>
  <pageSetup paperSize="9" scale="89" fitToHeight="0" orientation="portrait" r:id="rId1"/>
  <headerFooter alignWithMargins="0">
    <oddFooter>&amp;L&amp;"Arial,Gras"&amp;8Table 36 &amp;"Arial,Normal"| Sources, notes and definitions</oddFoot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6</vt:i4>
      </vt:variant>
      <vt:variant>
        <vt:lpstr>Graphiques</vt:lpstr>
      </vt:variant>
      <vt:variant>
        <vt:i4>2</vt:i4>
      </vt:variant>
      <vt:variant>
        <vt:lpstr>Plages nommées</vt:lpstr>
      </vt:variant>
      <vt:variant>
        <vt:i4>7</vt:i4>
      </vt:variant>
    </vt:vector>
  </HeadingPairs>
  <TitlesOfParts>
    <vt:vector size="15" baseType="lpstr">
      <vt:lpstr>Data Graph 1 health</vt:lpstr>
      <vt:lpstr>Data Graph 2 health</vt:lpstr>
      <vt:lpstr>Table 3a Health coverage data</vt:lpstr>
      <vt:lpstr>Table 3a Health cov Sources</vt:lpstr>
      <vt:lpstr>Table 3b Data Health multiple</vt:lpstr>
      <vt:lpstr>Table 3bSources Health multiple</vt:lpstr>
      <vt:lpstr>G1_health coverage</vt:lpstr>
      <vt:lpstr>G2_health coverage</vt:lpstr>
      <vt:lpstr>'Table 3b Data Health multiple'!Impression_des_titres</vt:lpstr>
      <vt:lpstr>'Data Graph 1 health'!Zone_d_impression</vt:lpstr>
      <vt:lpstr>'Data Graph 2 health'!Zone_d_impression</vt:lpstr>
      <vt:lpstr>'Table 3a Health cov Sources'!Zone_d_impression</vt:lpstr>
      <vt:lpstr>'Table 3a Health coverage data'!Zone_d_impression</vt:lpstr>
      <vt:lpstr>'Table 3b Data Health multiple'!Zone_d_impression</vt:lpstr>
      <vt:lpstr>'Table 3bSources Health multiple'!Zone_d_impression</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Florence</cp:lastModifiedBy>
  <cp:lastPrinted>2014-04-26T08:50:14Z</cp:lastPrinted>
  <dcterms:created xsi:type="dcterms:W3CDTF">2009-11-13T08:27:05Z</dcterms:created>
  <dcterms:modified xsi:type="dcterms:W3CDTF">2014-04-27T20:11:33Z</dcterms:modified>
</cp:coreProperties>
</file>